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5fa95988d1ef489d" Type="http://schemas.microsoft.com/office/2006/relationships/ui/extensibility" Target="customUI/customUI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omas\Desktop\Winter 2016\IS 520 Spreadsheet Automation\Final Project\"/>
    </mc:Choice>
  </mc:AlternateContent>
  <bookViews>
    <workbookView xWindow="0" yWindow="0" windowWidth="20490" windowHeight="7620"/>
  </bookViews>
  <sheets>
    <sheet name="zzzCosmo Master" sheetId="4" r:id="rId1"/>
    <sheet name="zzzData" sheetId="22" r:id="rId2"/>
    <sheet name="zzzLedgerData" sheetId="10" r:id="rId3"/>
  </sheets>
  <calcPr calcId="162913"/>
</workbook>
</file>

<file path=xl/calcChain.xml><?xml version="1.0" encoding="utf-8"?>
<calcChain xmlns="http://schemas.openxmlformats.org/spreadsheetml/2006/main">
  <c r="F37" i="4" l="1"/>
  <c r="E37" i="4"/>
  <c r="E38" i="4" s="1"/>
  <c r="B31" i="4" s="1"/>
  <c r="B37" i="4"/>
  <c r="I28" i="4"/>
  <c r="H28" i="4"/>
  <c r="G28" i="4"/>
  <c r="F28" i="4"/>
  <c r="E28" i="4"/>
  <c r="D28" i="4"/>
  <c r="C28" i="4"/>
  <c r="B28" i="4"/>
  <c r="B29" i="4" s="1"/>
  <c r="Q21" i="4"/>
  <c r="P21" i="4"/>
  <c r="O21" i="4"/>
  <c r="N21" i="4"/>
  <c r="M21" i="4"/>
  <c r="Q22" i="4" s="1"/>
  <c r="D18" i="4" s="1"/>
  <c r="E18" i="4"/>
  <c r="B18" i="4" l="1"/>
  <c r="F17" i="4" s="1"/>
  <c r="C29" i="4"/>
  <c r="B34" i="4" s="1"/>
  <c r="B36" i="4" s="1"/>
  <c r="B38" i="4" s="1"/>
</calcChain>
</file>

<file path=xl/comments1.xml><?xml version="1.0" encoding="utf-8"?>
<comments xmlns="http://schemas.openxmlformats.org/spreadsheetml/2006/main">
  <authors>
    <author>Thomas Clements</author>
    <author>Diane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</rPr>
          <t>Thomas Clements:</t>
        </r>
        <r>
          <rPr>
            <sz val="9"/>
            <color indexed="81"/>
            <rFont val="Tahoma"/>
            <family val="2"/>
          </rPr>
          <t xml:space="preserve">
Count how many weeks since start date to Hours Attended to Date--Taking out periods for Thanksgiving--half a week, Christmas--2 weeks</t>
        </r>
      </text>
    </comment>
    <comment ref="E18" authorId="1" shapeId="0">
      <text>
        <r>
          <rPr>
            <b/>
            <sz val="8"/>
            <color indexed="81"/>
            <rFont val="Tahoma"/>
            <family val="2"/>
          </rPr>
          <t>Diane:</t>
        </r>
        <r>
          <rPr>
            <sz val="8"/>
            <color indexed="81"/>
            <rFont val="Tahoma"/>
            <family val="2"/>
          </rPr>
          <t xml:space="preserve">
Hidden Formula</t>
        </r>
      </text>
    </comment>
  </commentList>
</comments>
</file>

<file path=xl/sharedStrings.xml><?xml version="1.0" encoding="utf-8"?>
<sst xmlns="http://schemas.openxmlformats.org/spreadsheetml/2006/main" count="166" uniqueCount="149">
  <si>
    <t>COSMETOLOGY</t>
  </si>
  <si>
    <t>Entrance Cnsl</t>
  </si>
  <si>
    <t>MPN Date</t>
  </si>
  <si>
    <t>Exit Counseling</t>
  </si>
  <si>
    <t>Student Name:</t>
  </si>
  <si>
    <t>Gender</t>
  </si>
  <si>
    <t>Notified:</t>
  </si>
  <si>
    <t>Email:</t>
  </si>
  <si>
    <t>Status Rpt In?</t>
  </si>
  <si>
    <t>Yes/No</t>
  </si>
  <si>
    <t>Completed:</t>
  </si>
  <si>
    <t>Phone Number:</t>
  </si>
  <si>
    <t>NSLDS Results:</t>
  </si>
  <si>
    <t>State of Res:</t>
  </si>
  <si>
    <t>Contract Date - Original</t>
  </si>
  <si>
    <t>Contract Date - Updated</t>
  </si>
  <si>
    <t>Financial Aid?</t>
  </si>
  <si>
    <t>W/Parent?</t>
  </si>
  <si>
    <t>Start Date</t>
  </si>
  <si>
    <t>Target Graduation Date</t>
  </si>
  <si>
    <t>FAFSA 15/16</t>
  </si>
  <si>
    <t>Hours per Week</t>
  </si>
  <si>
    <t>Hours-6/30/15</t>
  </si>
  <si>
    <t>Hours-6/30/16</t>
  </si>
  <si>
    <t>EFC 15/16</t>
  </si>
  <si>
    <t>Marital Stat?</t>
  </si>
  <si>
    <t>Student</t>
  </si>
  <si>
    <t>Total Hours Required</t>
  </si>
  <si>
    <t>1st Time?</t>
  </si>
  <si>
    <t>Full Time?</t>
  </si>
  <si>
    <t>Verification?</t>
  </si>
  <si>
    <t>FA</t>
  </si>
  <si>
    <t>Input Form Date</t>
  </si>
  <si>
    <t>Input Form #2</t>
  </si>
  <si>
    <t>Input Form #3</t>
  </si>
  <si>
    <t>FAFSA 16/17</t>
  </si>
  <si>
    <t>Expected Disbursement Dates</t>
  </si>
  <si>
    <t>1st (start+30)</t>
  </si>
  <si>
    <t>2nd (451 Hours)</t>
  </si>
  <si>
    <t>3rd (901 Hours)</t>
  </si>
  <si>
    <t>4th (1250 Hrs)</t>
  </si>
  <si>
    <t>EFC 16/17</t>
  </si>
  <si>
    <t>Lender</t>
  </si>
  <si>
    <t>(from Input Form)</t>
  </si>
  <si>
    <t>Award Letter Received</t>
  </si>
  <si>
    <t>Award #2</t>
  </si>
  <si>
    <t>Award #3</t>
  </si>
  <si>
    <t>FAFSA 17/18</t>
  </si>
  <si>
    <t>Minimum Attendance in Weeks</t>
  </si>
  <si>
    <t>1 AY Period 1</t>
  </si>
  <si>
    <t>1 AY Period 2</t>
  </si>
  <si>
    <t>2 AY Period 1</t>
  </si>
  <si>
    <t>2 AY Period 2</t>
  </si>
  <si>
    <t>EFC 17/18</t>
  </si>
  <si>
    <t>(per Award Letter)</t>
  </si>
  <si>
    <t>ASD</t>
  </si>
  <si>
    <t>Hours Attended to Date</t>
  </si>
  <si>
    <t># of Hours</t>
  </si>
  <si>
    <t>Ave Hrs/Week</t>
  </si>
  <si>
    <t>HSD/GED/Hme</t>
  </si>
  <si>
    <t># of Weeks Attended to Date</t>
  </si>
  <si>
    <t># of LOA Wks:</t>
  </si>
  <si>
    <t>HSD Flag?</t>
  </si>
  <si>
    <t>Yes/No/NA</t>
  </si>
  <si>
    <t>Leave of Absence</t>
  </si>
  <si>
    <t>#1</t>
  </si>
  <si>
    <t>#2</t>
  </si>
  <si>
    <t>#3</t>
  </si>
  <si>
    <t>#4</t>
  </si>
  <si>
    <t>#5</t>
  </si>
  <si>
    <t>Payment Periods</t>
  </si>
  <si>
    <t>450 Hours</t>
  </si>
  <si>
    <t>900 Hours</t>
  </si>
  <si>
    <t>1250 Hours</t>
  </si>
  <si>
    <t>1600 Hours</t>
  </si>
  <si>
    <t>Name of HS:</t>
  </si>
  <si>
    <t>Date Completed Payment Period</t>
  </si>
  <si>
    <t>LDA (MM/YY):</t>
  </si>
  <si>
    <t>End Date</t>
  </si>
  <si>
    <t># of Weeks to Complete Period</t>
  </si>
  <si>
    <t>VA?</t>
  </si>
  <si>
    <t># of Weeks Absent</t>
  </si>
  <si>
    <t>Making Satisfactory Progress?</t>
  </si>
  <si>
    <t>Self/Spse/Dp</t>
  </si>
  <si>
    <t>Total # of Weeks:</t>
  </si>
  <si>
    <t>Grants/Loans Awarded</t>
  </si>
  <si>
    <t>1-450 Hours</t>
  </si>
  <si>
    <t>Amt Received</t>
  </si>
  <si>
    <t>451-900 Hours</t>
  </si>
  <si>
    <t>901-1250 Hrs</t>
  </si>
  <si>
    <t>1251-1600 Hrs</t>
  </si>
  <si>
    <t>Amt Rec'd</t>
  </si>
  <si>
    <t>Pell Grant</t>
  </si>
  <si>
    <t>Direct Subsidized Stafford Loan</t>
  </si>
  <si>
    <t>Direct Unsubsidized Stafford Loan</t>
  </si>
  <si>
    <t>Total Amount Awarded/Received</t>
  </si>
  <si>
    <t>Grand Total Awarded/Received</t>
  </si>
  <si>
    <t>Total Cost of Tuition</t>
  </si>
  <si>
    <t>Tuition Invoice</t>
  </si>
  <si>
    <t>Charged</t>
  </si>
  <si>
    <t>N/C</t>
  </si>
  <si>
    <t>Expected Payments 15/16</t>
  </si>
  <si>
    <t>16/17</t>
  </si>
  <si>
    <t>Discounts Given (-)</t>
  </si>
  <si>
    <t>Amount Paid by Student (-)</t>
  </si>
  <si>
    <t>TFC</t>
  </si>
  <si>
    <t>Fed'l Amounts Received to Date</t>
  </si>
  <si>
    <t>Refunded to Student (+)</t>
  </si>
  <si>
    <t>Total Balance Pending</t>
  </si>
  <si>
    <t>Tuition Not Yet Charged</t>
  </si>
  <si>
    <t>Subtotal</t>
  </si>
  <si>
    <t>Current Balance</t>
  </si>
  <si>
    <t>Total Invoices</t>
  </si>
  <si>
    <t>Student Name</t>
  </si>
  <si>
    <t>Other(VA,Voc)</t>
  </si>
  <si>
    <t>Total per Year</t>
  </si>
  <si>
    <t>Application Fee</t>
  </si>
  <si>
    <t>Registration Fee</t>
  </si>
  <si>
    <t>Cash</t>
  </si>
  <si>
    <t>Check</t>
  </si>
  <si>
    <t>Visa</t>
  </si>
  <si>
    <t>Charge</t>
  </si>
  <si>
    <t>Withdrawal Fee</t>
  </si>
  <si>
    <t>Period Tuition Fees--1-450 Hours</t>
  </si>
  <si>
    <t>Period Tuition Fees--451-900 Hours</t>
  </si>
  <si>
    <t>Period Tuition Fees--901-1250 Hours</t>
  </si>
  <si>
    <t>Period Tuition Fees--1251-1600 Hours</t>
  </si>
  <si>
    <t>Payment Method</t>
  </si>
  <si>
    <t>Other--Descibe Below</t>
  </si>
  <si>
    <t>Direct Unsub Loan</t>
  </si>
  <si>
    <t>Direct Subsidized Loan</t>
  </si>
  <si>
    <t>Other--Describe Below</t>
  </si>
  <si>
    <t>Kit Fee</t>
  </si>
  <si>
    <t>Transfer Fee</t>
  </si>
  <si>
    <t>Dep or Indep:</t>
  </si>
  <si>
    <t>Gender:</t>
  </si>
  <si>
    <t>Race:</t>
  </si>
  <si>
    <t>Program</t>
  </si>
  <si>
    <t>Cosmetology</t>
  </si>
  <si>
    <t>Basic Esthetics</t>
  </si>
  <si>
    <t>Master Esthetics</t>
  </si>
  <si>
    <t>Disbursement</t>
  </si>
  <si>
    <t>Dep/Ind</t>
  </si>
  <si>
    <t>Dependent</t>
  </si>
  <si>
    <t>Independent</t>
  </si>
  <si>
    <t>Male</t>
  </si>
  <si>
    <t>Female</t>
  </si>
  <si>
    <t>Birthdate</t>
  </si>
  <si>
    <t>SSN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</si>
</sst>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&lt;=9999999]###\-####;\(###\)\ ###\-####"/>
    <numFmt numFmtId="165" formatCode="&quot;$&quot;#,##0.00"/>
  </numFmts>
  <fonts count="12" x14ac:knownFonts="1"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sz val="11"/>
      <color theme="0" tint="-4.9989318521683403E-2"/>
      <name val="Calibri"/>
      <family val="2"/>
    </font>
    <font>
      <sz val="11"/>
      <color rgb="FF00B050"/>
      <name val="Calibri"/>
      <family val="2"/>
    </font>
    <font>
      <sz val="11"/>
      <name val="Calibri"/>
      <family val="2"/>
    </font>
    <font>
      <sz val="9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9" fillId="0" borderId="0"/>
  </cellStyleXfs>
  <cellXfs count="121">
    <xf numFmtId="0" fontId="0" fillId="0" borderId="0" xfId="0"/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26" xfId="0" applyBorder="1"/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0" xfId="0" applyBorder="1"/>
    <xf numFmtId="14" fontId="0" fillId="0" borderId="31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5" xfId="0" applyBorder="1"/>
    <xf numFmtId="0" fontId="0" fillId="2" borderId="32" xfId="0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2" fontId="1" fillId="0" borderId="28" xfId="0" applyNumberFormat="1" applyFon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3" fillId="2" borderId="31" xfId="0" applyNumberFormat="1" applyFont="1" applyFill="1" applyBorder="1" applyAlignment="1" applyProtection="1">
      <alignment horizontal="center"/>
      <protection hidden="1"/>
    </xf>
    <xf numFmtId="0" fontId="0" fillId="0" borderId="29" xfId="0" applyBorder="1" applyAlignment="1">
      <alignment horizontal="center"/>
    </xf>
    <xf numFmtId="14" fontId="0" fillId="0" borderId="33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2" fontId="0" fillId="0" borderId="43" xfId="0" applyNumberFormat="1" applyBorder="1"/>
    <xf numFmtId="0" fontId="0" fillId="0" borderId="0" xfId="0" applyFill="1" applyBorder="1" applyAlignment="1">
      <alignment horizontal="center"/>
    </xf>
    <xf numFmtId="165" fontId="0" fillId="0" borderId="31" xfId="0" applyNumberFormat="1" applyBorder="1" applyAlignment="1">
      <alignment horizontal="center"/>
    </xf>
    <xf numFmtId="165" fontId="0" fillId="0" borderId="33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5" fillId="0" borderId="31" xfId="0" applyNumberFormat="1" applyFont="1" applyBorder="1" applyAlignment="1">
      <alignment horizontal="center"/>
    </xf>
    <xf numFmtId="165" fontId="0" fillId="0" borderId="34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0" fontId="0" fillId="0" borderId="0" xfId="0" applyBorder="1"/>
    <xf numFmtId="165" fontId="0" fillId="0" borderId="29" xfId="0" applyNumberFormat="1" applyBorder="1"/>
    <xf numFmtId="165" fontId="0" fillId="0" borderId="33" xfId="0" applyNumberFormat="1" applyBorder="1"/>
    <xf numFmtId="165" fontId="0" fillId="0" borderId="31" xfId="0" applyNumberFormat="1" applyBorder="1"/>
    <xf numFmtId="165" fontId="1" fillId="0" borderId="33" xfId="0" applyNumberFormat="1" applyFont="1" applyBorder="1"/>
    <xf numFmtId="0" fontId="0" fillId="0" borderId="30" xfId="0" applyBorder="1" applyAlignment="1">
      <alignment horizontal="right"/>
    </xf>
    <xf numFmtId="165" fontId="0" fillId="0" borderId="16" xfId="0" applyNumberFormat="1" applyBorder="1"/>
    <xf numFmtId="0" fontId="0" fillId="0" borderId="15" xfId="0" applyBorder="1" applyAlignment="1">
      <alignment horizontal="right"/>
    </xf>
    <xf numFmtId="165" fontId="0" fillId="0" borderId="34" xfId="0" applyNumberFormat="1" applyBorder="1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165" fontId="0" fillId="0" borderId="0" xfId="0" applyNumberFormat="1"/>
    <xf numFmtId="0" fontId="2" fillId="0" borderId="15" xfId="0" applyFont="1" applyBorder="1"/>
    <xf numFmtId="0" fontId="2" fillId="0" borderId="0" xfId="0" applyFont="1"/>
    <xf numFmtId="0" fontId="2" fillId="0" borderId="1" xfId="0" applyFont="1" applyFill="1" applyBorder="1"/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/>
    <xf numFmtId="0" fontId="0" fillId="0" borderId="11" xfId="0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3" xfId="0" applyNumberFormat="1" applyFill="1" applyBorder="1" applyAlignment="1">
      <alignment horizontal="center"/>
    </xf>
    <xf numFmtId="14" fontId="0" fillId="0" borderId="10" xfId="0" applyNumberFormat="1" applyFill="1" applyBorder="1"/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/>
    <xf numFmtId="14" fontId="0" fillId="0" borderId="18" xfId="0" applyNumberFormat="1" applyFill="1" applyBorder="1"/>
    <xf numFmtId="164" fontId="0" fillId="0" borderId="19" xfId="0" applyNumberFormat="1" applyFill="1" applyBorder="1"/>
    <xf numFmtId="0" fontId="0" fillId="0" borderId="20" xfId="0" applyFill="1" applyBorder="1" applyAlignment="1">
      <alignment horizontal="center"/>
    </xf>
    <xf numFmtId="14" fontId="0" fillId="0" borderId="21" xfId="0" applyNumberFormat="1" applyFill="1" applyBorder="1" applyAlignment="1">
      <alignment horizontal="center"/>
    </xf>
    <xf numFmtId="0" fontId="0" fillId="0" borderId="22" xfId="0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0" xfId="0" applyFill="1"/>
    <xf numFmtId="0" fontId="0" fillId="0" borderId="26" xfId="0" applyFill="1" applyBorder="1"/>
    <xf numFmtId="0" fontId="0" fillId="0" borderId="2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/>
    <xf numFmtId="14" fontId="0" fillId="0" borderId="31" xfId="0" applyNumberForma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165" fontId="0" fillId="0" borderId="31" xfId="0" applyNumberForma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15" xfId="0" applyFill="1" applyBorder="1"/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165" fontId="0" fillId="0" borderId="31" xfId="0" applyNumberFormat="1" applyFill="1" applyBorder="1"/>
    <xf numFmtId="0" fontId="0" fillId="0" borderId="33" xfId="0" applyFill="1" applyBorder="1"/>
    <xf numFmtId="0" fontId="0" fillId="0" borderId="34" xfId="0" applyFill="1" applyBorder="1"/>
    <xf numFmtId="0" fontId="0" fillId="0" borderId="16" xfId="0" applyFill="1" applyBorder="1"/>
    <xf numFmtId="14" fontId="0" fillId="0" borderId="27" xfId="0" applyNumberFormat="1" applyFill="1" applyBorder="1" applyAlignment="1">
      <alignment horizontal="center"/>
    </xf>
    <xf numFmtId="0" fontId="0" fillId="0" borderId="36" xfId="0" applyFill="1" applyBorder="1"/>
    <xf numFmtId="14" fontId="0" fillId="0" borderId="37" xfId="0" applyNumberFormat="1" applyFill="1" applyBorder="1"/>
    <xf numFmtId="0" fontId="0" fillId="0" borderId="38" xfId="0" applyFill="1" applyBorder="1" applyAlignment="1">
      <alignment horizontal="center"/>
    </xf>
    <xf numFmtId="165" fontId="0" fillId="0" borderId="34" xfId="0" applyNumberFormat="1" applyFill="1" applyBorder="1"/>
    <xf numFmtId="0" fontId="0" fillId="0" borderId="39" xfId="0" applyFill="1" applyBorder="1" applyAlignment="1">
      <alignment horizontal="center"/>
    </xf>
    <xf numFmtId="14" fontId="0" fillId="0" borderId="40" xfId="0" applyNumberFormat="1" applyFill="1" applyBorder="1" applyAlignment="1">
      <alignment horizontal="center"/>
    </xf>
    <xf numFmtId="14" fontId="0" fillId="0" borderId="29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165" fontId="4" fillId="0" borderId="31" xfId="0" applyNumberFormat="1" applyFont="1" applyFill="1" applyBorder="1" applyAlignment="1">
      <alignment horizontal="center"/>
    </xf>
    <xf numFmtId="0" fontId="0" fillId="0" borderId="32" xfId="0" applyFill="1" applyBorder="1" applyAlignment="1">
      <alignment horizontal="right"/>
    </xf>
    <xf numFmtId="165" fontId="0" fillId="0" borderId="33" xfId="0" applyNumberFormat="1" applyFill="1" applyBorder="1" applyAlignment="1">
      <alignment horizontal="center"/>
    </xf>
    <xf numFmtId="0" fontId="0" fillId="0" borderId="20" xfId="0" applyFill="1" applyBorder="1" applyAlignment="1">
      <alignment horizontal="right"/>
    </xf>
    <xf numFmtId="0" fontId="1" fillId="0" borderId="26" xfId="0" applyFont="1" applyFill="1" applyBorder="1"/>
    <xf numFmtId="2" fontId="1" fillId="0" borderId="27" xfId="0" applyNumberFormat="1" applyFont="1" applyFill="1" applyBorder="1" applyAlignment="1">
      <alignment horizontal="center"/>
    </xf>
    <xf numFmtId="0" fontId="0" fillId="0" borderId="31" xfId="0" applyFill="1" applyBorder="1"/>
    <xf numFmtId="14" fontId="0" fillId="0" borderId="32" xfId="0" applyNumberForma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41" xfId="0" applyBorder="1" applyAlignment="1">
      <alignment horizontal="right"/>
    </xf>
    <xf numFmtId="0" fontId="0" fillId="0" borderId="42" xfId="0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27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164" fontId="0" fillId="0" borderId="9" xfId="0" applyNumberFormat="1" applyFill="1" applyBorder="1" applyAlignment="1">
      <alignment horizontal="left"/>
    </xf>
    <xf numFmtId="164" fontId="0" fillId="0" borderId="10" xfId="0" applyNumberFormat="1" applyFill="1" applyBorder="1" applyAlignment="1">
      <alignment horizontal="left"/>
    </xf>
    <xf numFmtId="0" fontId="0" fillId="0" borderId="9" xfId="0" applyFill="1" applyBorder="1"/>
    <xf numFmtId="0" fontId="0" fillId="0" borderId="10" xfId="0" applyFill="1" applyBorder="1"/>
    <xf numFmtId="0" fontId="0" fillId="0" borderId="23" xfId="0" applyFill="1" applyBorder="1"/>
    <xf numFmtId="0" fontId="0" fillId="0" borderId="21" xfId="0" applyFill="1" applyBorder="1"/>
  </cellXfs>
  <cellStyles count="3">
    <cellStyle name="Currency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CosmoEdited"/>
  <dimension ref="A1:Q67"/>
  <sheetViews>
    <sheetView tabSelected="1" workbookViewId="0">
      <selection activeCell="B17" sqref="B17"/>
    </sheetView>
  </sheetViews>
  <sheetFormatPr defaultRowHeight="15" x14ac:dyDescent="0.25"/>
  <cols>
    <col min="1" max="1" width="30.140625" customWidth="1"/>
    <col min="2" max="2" width="15.140625" customWidth="1"/>
    <col min="3" max="3" width="14.140625" customWidth="1"/>
    <col min="4" max="5" width="13.7109375" customWidth="1"/>
    <col min="6" max="6" width="12.7109375" customWidth="1"/>
    <col min="7" max="7" width="13.140625" customWidth="1"/>
    <col min="8" max="8" width="12.7109375" customWidth="1"/>
    <col min="9" max="9" width="11.7109375" customWidth="1"/>
    <col min="10" max="10" width="14.28515625" customWidth="1"/>
    <col min="11" max="11" width="12.85546875" customWidth="1"/>
    <col min="12" max="12" width="17.140625" customWidth="1"/>
    <col min="13" max="13" width="15" customWidth="1"/>
    <col min="14" max="14" width="12.42578125" customWidth="1"/>
    <col min="15" max="15" width="13.5703125" customWidth="1"/>
    <col min="16" max="16" width="11.85546875" customWidth="1"/>
    <col min="17" max="17" width="11.7109375" customWidth="1"/>
  </cols>
  <sheetData>
    <row r="1" spans="1:14" x14ac:dyDescent="0.25">
      <c r="A1" s="44" t="s">
        <v>0</v>
      </c>
      <c r="B1" s="112"/>
      <c r="C1" s="113"/>
      <c r="D1" s="45" t="s">
        <v>134</v>
      </c>
      <c r="E1" s="45"/>
      <c r="F1" s="46" t="s">
        <v>1</v>
      </c>
      <c r="G1" s="47" t="s">
        <v>2</v>
      </c>
      <c r="H1" s="108" t="s">
        <v>3</v>
      </c>
      <c r="I1" s="114"/>
      <c r="J1" s="1"/>
      <c r="K1" s="2"/>
    </row>
    <row r="2" spans="1:14" x14ac:dyDescent="0.25">
      <c r="A2" s="48" t="s">
        <v>4</v>
      </c>
      <c r="B2" s="115"/>
      <c r="C2" s="116"/>
      <c r="D2" s="49" t="s">
        <v>135</v>
      </c>
      <c r="E2" s="49"/>
      <c r="F2" s="50"/>
      <c r="G2" s="51"/>
      <c r="H2" s="48" t="s">
        <v>6</v>
      </c>
      <c r="I2" s="52"/>
      <c r="L2" s="3"/>
      <c r="M2" s="3"/>
      <c r="N2" s="3"/>
    </row>
    <row r="3" spans="1:14" ht="15.75" thickBot="1" x14ac:dyDescent="0.3">
      <c r="A3" s="48" t="s">
        <v>7</v>
      </c>
      <c r="B3" s="117"/>
      <c r="C3" s="118"/>
      <c r="D3" s="53" t="s">
        <v>136</v>
      </c>
      <c r="E3" s="53"/>
      <c r="F3" s="54" t="s">
        <v>8</v>
      </c>
      <c r="G3" s="55" t="s">
        <v>9</v>
      </c>
      <c r="H3" s="56" t="s">
        <v>10</v>
      </c>
      <c r="I3" s="57"/>
      <c r="L3" s="3"/>
      <c r="M3" s="3"/>
      <c r="N3" s="3"/>
    </row>
    <row r="4" spans="1:14" ht="15.75" thickBot="1" x14ac:dyDescent="0.3">
      <c r="A4" s="56" t="s">
        <v>11</v>
      </c>
      <c r="B4" s="58"/>
      <c r="C4" s="59"/>
      <c r="D4" s="60"/>
      <c r="E4" s="61" t="s">
        <v>12</v>
      </c>
      <c r="F4" s="119"/>
      <c r="G4" s="120"/>
      <c r="H4" s="62" t="s">
        <v>13</v>
      </c>
      <c r="I4" s="63"/>
      <c r="L4" s="3"/>
      <c r="M4" s="3"/>
      <c r="N4" s="3"/>
    </row>
    <row r="5" spans="1:14" ht="15.75" thickBot="1" x14ac:dyDescent="0.3">
      <c r="A5" s="64"/>
      <c r="B5" s="64"/>
      <c r="C5" s="64"/>
      <c r="D5" s="64"/>
      <c r="E5" s="64"/>
      <c r="F5" s="64"/>
      <c r="G5" s="64"/>
      <c r="H5" s="64"/>
      <c r="I5" s="64"/>
      <c r="L5" s="3"/>
      <c r="M5" s="3"/>
      <c r="N5" s="3"/>
    </row>
    <row r="6" spans="1:14" x14ac:dyDescent="0.25">
      <c r="A6" s="65" t="s">
        <v>14</v>
      </c>
      <c r="B6" s="66"/>
      <c r="C6" s="111" t="s">
        <v>15</v>
      </c>
      <c r="D6" s="111"/>
      <c r="E6" s="66"/>
      <c r="F6" s="67"/>
      <c r="G6" s="68" t="s">
        <v>16</v>
      </c>
      <c r="H6" s="66"/>
      <c r="I6" s="69" t="s">
        <v>17</v>
      </c>
      <c r="L6" s="3"/>
      <c r="M6" s="3"/>
      <c r="N6" s="3"/>
    </row>
    <row r="7" spans="1:14" x14ac:dyDescent="0.25">
      <c r="A7" s="70" t="s">
        <v>18</v>
      </c>
      <c r="B7" s="71"/>
      <c r="C7" s="103" t="s">
        <v>19</v>
      </c>
      <c r="D7" s="103"/>
      <c r="E7" s="72"/>
      <c r="F7" s="73"/>
      <c r="G7" s="74" t="s">
        <v>20</v>
      </c>
      <c r="H7" s="71"/>
      <c r="I7" s="75" t="s">
        <v>9</v>
      </c>
      <c r="L7" s="3"/>
      <c r="M7" s="3"/>
      <c r="N7" s="3"/>
    </row>
    <row r="8" spans="1:14" x14ac:dyDescent="0.25">
      <c r="A8" s="70" t="s">
        <v>21</v>
      </c>
      <c r="B8" s="72"/>
      <c r="C8" s="72" t="s">
        <v>22</v>
      </c>
      <c r="D8" s="72"/>
      <c r="E8" s="72" t="s">
        <v>23</v>
      </c>
      <c r="F8" s="73"/>
      <c r="G8" s="76" t="s">
        <v>24</v>
      </c>
      <c r="H8" s="77"/>
      <c r="I8" s="75" t="s">
        <v>25</v>
      </c>
      <c r="J8" s="3"/>
      <c r="L8" s="3"/>
      <c r="M8" s="3"/>
      <c r="N8" s="3"/>
    </row>
    <row r="9" spans="1:14" ht="15.75" thickBot="1" x14ac:dyDescent="0.3">
      <c r="A9" s="70" t="s">
        <v>27</v>
      </c>
      <c r="B9" s="72"/>
      <c r="C9" s="72" t="s">
        <v>28</v>
      </c>
      <c r="D9" s="72"/>
      <c r="E9" s="72" t="s">
        <v>29</v>
      </c>
      <c r="F9" s="73"/>
      <c r="G9" s="54" t="s">
        <v>30</v>
      </c>
      <c r="H9" s="78"/>
      <c r="I9" s="55"/>
      <c r="L9" s="3"/>
      <c r="M9" s="3"/>
      <c r="N9" s="3"/>
    </row>
    <row r="10" spans="1:14" ht="15.75" thickBot="1" x14ac:dyDescent="0.3">
      <c r="A10" s="79" t="s">
        <v>32</v>
      </c>
      <c r="B10" s="80"/>
      <c r="C10" s="78" t="s">
        <v>33</v>
      </c>
      <c r="D10" s="78"/>
      <c r="E10" s="78" t="s">
        <v>34</v>
      </c>
      <c r="F10" s="59"/>
      <c r="G10" s="74" t="s">
        <v>35</v>
      </c>
      <c r="H10" s="81"/>
      <c r="I10" s="82" t="s">
        <v>9</v>
      </c>
      <c r="L10" s="3"/>
      <c r="M10" s="3"/>
      <c r="N10" s="3"/>
    </row>
    <row r="11" spans="1:14" x14ac:dyDescent="0.25">
      <c r="A11" s="65" t="s">
        <v>36</v>
      </c>
      <c r="B11" s="66" t="s">
        <v>37</v>
      </c>
      <c r="C11" s="66" t="s">
        <v>38</v>
      </c>
      <c r="D11" s="66" t="s">
        <v>39</v>
      </c>
      <c r="E11" s="66" t="s">
        <v>40</v>
      </c>
      <c r="F11" s="67"/>
      <c r="G11" s="76" t="s">
        <v>41</v>
      </c>
      <c r="H11" s="83"/>
      <c r="I11" s="84" t="s">
        <v>25</v>
      </c>
      <c r="L11" s="3"/>
      <c r="M11" s="3"/>
      <c r="N11" s="3"/>
    </row>
    <row r="12" spans="1:14" ht="15.75" thickBot="1" x14ac:dyDescent="0.3">
      <c r="A12" s="54" t="s">
        <v>43</v>
      </c>
      <c r="B12" s="80"/>
      <c r="C12" s="80"/>
      <c r="D12" s="80"/>
      <c r="E12" s="78"/>
      <c r="F12" s="59"/>
      <c r="G12" s="79" t="s">
        <v>30</v>
      </c>
      <c r="H12" s="85"/>
      <c r="I12" s="86"/>
      <c r="L12" s="3"/>
      <c r="M12" s="3"/>
      <c r="N12" s="3"/>
    </row>
    <row r="13" spans="1:14" x14ac:dyDescent="0.25">
      <c r="A13" s="65" t="s">
        <v>44</v>
      </c>
      <c r="B13" s="87"/>
      <c r="C13" s="66" t="s">
        <v>45</v>
      </c>
      <c r="D13" s="66"/>
      <c r="E13" s="66" t="s">
        <v>46</v>
      </c>
      <c r="F13" s="67"/>
      <c r="G13" s="88" t="s">
        <v>47</v>
      </c>
      <c r="H13" s="89"/>
      <c r="I13" s="90" t="s">
        <v>9</v>
      </c>
      <c r="L13" s="3"/>
      <c r="M13" s="3"/>
      <c r="N13" s="3"/>
    </row>
    <row r="14" spans="1:14" x14ac:dyDescent="0.25">
      <c r="A14" s="70" t="s">
        <v>48</v>
      </c>
      <c r="B14" s="72" t="s">
        <v>49</v>
      </c>
      <c r="C14" s="72" t="s">
        <v>50</v>
      </c>
      <c r="D14" s="72" t="s">
        <v>51</v>
      </c>
      <c r="E14" s="72" t="s">
        <v>52</v>
      </c>
      <c r="F14" s="73"/>
      <c r="G14" s="76" t="s">
        <v>53</v>
      </c>
      <c r="H14" s="83"/>
      <c r="I14" s="84" t="s">
        <v>25</v>
      </c>
      <c r="L14" s="3"/>
      <c r="M14" s="3"/>
      <c r="N14" s="3"/>
    </row>
    <row r="15" spans="1:14" ht="15.75" thickBot="1" x14ac:dyDescent="0.3">
      <c r="A15" s="54" t="s">
        <v>54</v>
      </c>
      <c r="B15" s="78"/>
      <c r="C15" s="78"/>
      <c r="D15" s="78"/>
      <c r="E15" s="78"/>
      <c r="F15" s="59"/>
      <c r="G15" s="54" t="s">
        <v>30</v>
      </c>
      <c r="H15" s="91"/>
      <c r="I15" s="86"/>
      <c r="L15" s="3"/>
      <c r="M15" s="3"/>
      <c r="N15" s="3"/>
    </row>
    <row r="16" spans="1:14" ht="15.75" thickBot="1" x14ac:dyDescent="0.3">
      <c r="L16" s="3"/>
      <c r="M16" s="3"/>
      <c r="N16" s="3"/>
    </row>
    <row r="17" spans="1:17" ht="15.75" thickBot="1" x14ac:dyDescent="0.3">
      <c r="A17" s="101" t="s">
        <v>56</v>
      </c>
      <c r="B17" s="102">
        <v>120</v>
      </c>
      <c r="C17" s="13" t="s">
        <v>57</v>
      </c>
      <c r="D17" s="14"/>
      <c r="E17" s="13" t="s">
        <v>58</v>
      </c>
      <c r="F17" s="15">
        <f>(D17/B18)</f>
        <v>0</v>
      </c>
      <c r="G17" s="68" t="s">
        <v>59</v>
      </c>
      <c r="H17" s="66"/>
      <c r="I17" s="94"/>
      <c r="L17" s="3"/>
      <c r="M17" s="3"/>
      <c r="N17" s="3"/>
    </row>
    <row r="18" spans="1:17" x14ac:dyDescent="0.25">
      <c r="A18" s="7" t="s">
        <v>60</v>
      </c>
      <c r="B18" s="9">
        <f>SUM(E18,-D18)</f>
        <v>17</v>
      </c>
      <c r="C18" s="9" t="s">
        <v>61</v>
      </c>
      <c r="D18" s="16">
        <f>SUM(Q22)</f>
        <v>0</v>
      </c>
      <c r="E18" s="17">
        <f>NETWORKDAYS(B7,B17,L2:N17)/5</f>
        <v>17</v>
      </c>
      <c r="F18" s="12"/>
      <c r="G18" s="76" t="s">
        <v>62</v>
      </c>
      <c r="H18" s="72" t="s">
        <v>63</v>
      </c>
      <c r="I18" s="95"/>
      <c r="L18" s="4" t="s">
        <v>64</v>
      </c>
      <c r="M18" s="5" t="s">
        <v>65</v>
      </c>
      <c r="N18" s="5" t="s">
        <v>66</v>
      </c>
      <c r="O18" s="5" t="s">
        <v>67</v>
      </c>
      <c r="P18" s="5" t="s">
        <v>68</v>
      </c>
      <c r="Q18" s="18" t="s">
        <v>69</v>
      </c>
    </row>
    <row r="19" spans="1:17" x14ac:dyDescent="0.25">
      <c r="A19" s="70" t="s">
        <v>70</v>
      </c>
      <c r="B19" s="72" t="s">
        <v>71</v>
      </c>
      <c r="C19" s="72" t="s">
        <v>72</v>
      </c>
      <c r="D19" s="72" t="s">
        <v>73</v>
      </c>
      <c r="E19" s="72" t="s">
        <v>74</v>
      </c>
      <c r="F19" s="73"/>
      <c r="G19" s="70" t="s">
        <v>75</v>
      </c>
      <c r="H19" s="104"/>
      <c r="I19" s="105"/>
      <c r="L19" s="7" t="s">
        <v>18</v>
      </c>
      <c r="M19" s="8"/>
      <c r="N19" s="8"/>
      <c r="O19" s="8"/>
      <c r="P19" s="8"/>
      <c r="Q19" s="19"/>
    </row>
    <row r="20" spans="1:17" ht="15.75" thickBot="1" x14ac:dyDescent="0.3">
      <c r="A20" s="70" t="s">
        <v>76</v>
      </c>
      <c r="B20" s="72"/>
      <c r="C20" s="72"/>
      <c r="D20" s="72"/>
      <c r="E20" s="72"/>
      <c r="F20" s="73"/>
      <c r="G20" s="70" t="s">
        <v>77</v>
      </c>
      <c r="H20" s="92"/>
      <c r="I20" s="93"/>
      <c r="L20" s="7" t="s">
        <v>78</v>
      </c>
      <c r="M20" s="8"/>
      <c r="N20" s="8"/>
      <c r="O20" s="8"/>
      <c r="P20" s="8"/>
      <c r="Q20" s="19"/>
    </row>
    <row r="21" spans="1:17" ht="15.75" thickBot="1" x14ac:dyDescent="0.3">
      <c r="A21" s="70" t="s">
        <v>79</v>
      </c>
      <c r="B21" s="72"/>
      <c r="C21" s="72"/>
      <c r="D21" s="72"/>
      <c r="E21" s="72"/>
      <c r="F21" s="73"/>
      <c r="G21" s="48"/>
      <c r="H21" s="65" t="s">
        <v>80</v>
      </c>
      <c r="I21" s="69" t="s">
        <v>9</v>
      </c>
      <c r="L21" s="11" t="s">
        <v>81</v>
      </c>
      <c r="M21" s="20">
        <f>NETWORKDAYS(M19,M20,M4)/5</f>
        <v>0</v>
      </c>
      <c r="N21" s="20">
        <f>NETWORKDAYS(N19,N20,N4)/5</f>
        <v>0</v>
      </c>
      <c r="O21" s="20">
        <f>NETWORKDAYS(O19,O20,O4)/5</f>
        <v>0</v>
      </c>
      <c r="P21" s="20">
        <f>NETWORKDAYS(P19,P20,P4)/5</f>
        <v>0</v>
      </c>
      <c r="Q21" s="20">
        <f>NETWORKDAYS(Q19,Q20,Q4)/5</f>
        <v>0</v>
      </c>
    </row>
    <row r="22" spans="1:17" ht="15.75" thickBot="1" x14ac:dyDescent="0.3">
      <c r="A22" s="79" t="s">
        <v>82</v>
      </c>
      <c r="B22" s="78"/>
      <c r="C22" s="78"/>
      <c r="D22" s="78"/>
      <c r="E22" s="78"/>
      <c r="F22" s="59"/>
      <c r="G22" s="56"/>
      <c r="H22" s="79" t="s">
        <v>83</v>
      </c>
      <c r="I22" s="55"/>
      <c r="O22" s="106" t="s">
        <v>84</v>
      </c>
      <c r="P22" s="107"/>
      <c r="Q22" s="21">
        <f>SUM(M21:Q21)</f>
        <v>0</v>
      </c>
    </row>
    <row r="23" spans="1:17" ht="15.75" thickBot="1" x14ac:dyDescent="0.3"/>
    <row r="24" spans="1:17" x14ac:dyDescent="0.25">
      <c r="A24" s="4" t="s">
        <v>85</v>
      </c>
      <c r="B24" s="96" t="s">
        <v>86</v>
      </c>
      <c r="C24" s="66" t="s">
        <v>87</v>
      </c>
      <c r="D24" s="96" t="s">
        <v>88</v>
      </c>
      <c r="E24" s="66" t="s">
        <v>87</v>
      </c>
      <c r="F24" s="96" t="s">
        <v>89</v>
      </c>
      <c r="G24" s="66" t="s">
        <v>87</v>
      </c>
      <c r="H24" s="96" t="s">
        <v>90</v>
      </c>
      <c r="I24" s="18" t="s">
        <v>91</v>
      </c>
      <c r="J24" s="22"/>
      <c r="K24" s="22"/>
    </row>
    <row r="25" spans="1:17" x14ac:dyDescent="0.25">
      <c r="A25" s="7" t="s">
        <v>92</v>
      </c>
      <c r="B25" s="97"/>
      <c r="C25" s="77"/>
      <c r="D25" s="97"/>
      <c r="E25" s="77"/>
      <c r="F25" s="97"/>
      <c r="G25" s="77"/>
      <c r="H25" s="97"/>
      <c r="I25" s="24"/>
      <c r="J25" s="25"/>
      <c r="K25" s="25"/>
    </row>
    <row r="26" spans="1:17" x14ac:dyDescent="0.25">
      <c r="A26" s="7" t="s">
        <v>93</v>
      </c>
      <c r="B26" s="97"/>
      <c r="C26" s="77"/>
      <c r="D26" s="97"/>
      <c r="E26" s="77"/>
      <c r="F26" s="97"/>
      <c r="G26" s="77"/>
      <c r="H26" s="97"/>
      <c r="I26" s="24"/>
      <c r="J26" s="25"/>
      <c r="K26" s="25"/>
    </row>
    <row r="27" spans="1:17" x14ac:dyDescent="0.25">
      <c r="A27" s="7" t="s">
        <v>94</v>
      </c>
      <c r="B27" s="97"/>
      <c r="C27" s="77"/>
      <c r="D27" s="97"/>
      <c r="E27" s="77"/>
      <c r="F27" s="97"/>
      <c r="G27" s="77"/>
      <c r="H27" s="97"/>
      <c r="I27" s="24"/>
      <c r="J27" s="25"/>
      <c r="K27" s="25"/>
    </row>
    <row r="28" spans="1:17" x14ac:dyDescent="0.25">
      <c r="A28" s="7" t="s">
        <v>95</v>
      </c>
      <c r="B28" s="26">
        <f t="shared" ref="B28:I28" si="0">SUM(B25:B27)</f>
        <v>0</v>
      </c>
      <c r="C28" s="23">
        <f t="shared" si="0"/>
        <v>0</v>
      </c>
      <c r="D28" s="23">
        <f t="shared" si="0"/>
        <v>0</v>
      </c>
      <c r="E28" s="23">
        <f t="shared" si="0"/>
        <v>0</v>
      </c>
      <c r="F28" s="23">
        <f t="shared" si="0"/>
        <v>0</v>
      </c>
      <c r="G28" s="23">
        <f t="shared" si="0"/>
        <v>0</v>
      </c>
      <c r="H28" s="23">
        <f t="shared" si="0"/>
        <v>0</v>
      </c>
      <c r="I28" s="24">
        <f t="shared" si="0"/>
        <v>0</v>
      </c>
      <c r="J28" s="25"/>
      <c r="K28" s="25"/>
    </row>
    <row r="29" spans="1:17" ht="15.75" thickBot="1" x14ac:dyDescent="0.3">
      <c r="A29" s="42" t="s">
        <v>96</v>
      </c>
      <c r="B29" s="27">
        <f>SUM(B28,D28,F28,H28,J28)</f>
        <v>0</v>
      </c>
      <c r="C29" s="27">
        <f>SUM(C28,E28,G28,I28,K28)</f>
        <v>0</v>
      </c>
      <c r="D29" s="27"/>
      <c r="E29" s="27"/>
      <c r="F29" s="27"/>
      <c r="G29" s="27"/>
      <c r="H29" s="27"/>
      <c r="I29" s="28"/>
      <c r="J29" s="29"/>
      <c r="K29" s="29"/>
    </row>
    <row r="30" spans="1:17" ht="15.75" thickBot="1" x14ac:dyDescent="0.3"/>
    <row r="31" spans="1:17" x14ac:dyDescent="0.25">
      <c r="A31" s="4" t="s">
        <v>97</v>
      </c>
      <c r="B31" s="30">
        <f>E38</f>
        <v>0</v>
      </c>
      <c r="D31" s="6" t="s">
        <v>98</v>
      </c>
      <c r="E31" s="5" t="s">
        <v>99</v>
      </c>
      <c r="F31" s="18" t="s">
        <v>100</v>
      </c>
      <c r="G31" s="108" t="s">
        <v>101</v>
      </c>
      <c r="H31" s="109"/>
      <c r="I31" s="69" t="s">
        <v>102</v>
      </c>
    </row>
    <row r="32" spans="1:17" x14ac:dyDescent="0.25">
      <c r="A32" s="7" t="s">
        <v>103</v>
      </c>
      <c r="B32" s="31"/>
      <c r="D32" s="10" t="s">
        <v>65</v>
      </c>
      <c r="E32" s="32"/>
      <c r="F32" s="31"/>
      <c r="G32" s="76" t="s">
        <v>26</v>
      </c>
      <c r="H32" s="98"/>
      <c r="I32" s="99"/>
    </row>
    <row r="33" spans="1:9" x14ac:dyDescent="0.25">
      <c r="A33" s="7" t="s">
        <v>104</v>
      </c>
      <c r="B33" s="33"/>
      <c r="D33" s="10" t="s">
        <v>66</v>
      </c>
      <c r="E33" s="32"/>
      <c r="F33" s="31"/>
      <c r="G33" s="76" t="s">
        <v>105</v>
      </c>
      <c r="H33" s="98"/>
      <c r="I33" s="75"/>
    </row>
    <row r="34" spans="1:9" x14ac:dyDescent="0.25">
      <c r="A34" s="7" t="s">
        <v>106</v>
      </c>
      <c r="B34" s="31">
        <f>-C29</f>
        <v>0</v>
      </c>
      <c r="D34" s="10" t="s">
        <v>67</v>
      </c>
      <c r="E34" s="32"/>
      <c r="F34" s="31"/>
      <c r="G34" s="76" t="s">
        <v>31</v>
      </c>
      <c r="H34" s="98"/>
      <c r="I34" s="75"/>
    </row>
    <row r="35" spans="1:9" x14ac:dyDescent="0.25">
      <c r="A35" s="7" t="s">
        <v>107</v>
      </c>
      <c r="B35" s="31"/>
      <c r="D35" s="10" t="s">
        <v>68</v>
      </c>
      <c r="E35" s="32"/>
      <c r="F35" s="31"/>
      <c r="G35" s="76" t="s">
        <v>42</v>
      </c>
      <c r="H35" s="98"/>
      <c r="I35" s="75"/>
    </row>
    <row r="36" spans="1:9" x14ac:dyDescent="0.25">
      <c r="A36" s="7" t="s">
        <v>108</v>
      </c>
      <c r="B36" s="31">
        <f>SUM(B31:B35)</f>
        <v>0</v>
      </c>
      <c r="D36" s="10" t="s">
        <v>69</v>
      </c>
      <c r="E36" s="32"/>
      <c r="F36" s="31"/>
      <c r="G36" s="76" t="s">
        <v>55</v>
      </c>
      <c r="H36" s="98"/>
      <c r="I36" s="75"/>
    </row>
    <row r="37" spans="1:9" x14ac:dyDescent="0.25">
      <c r="A37" s="7" t="s">
        <v>109</v>
      </c>
      <c r="B37" s="31">
        <f>-F37</f>
        <v>0</v>
      </c>
      <c r="D37" s="34" t="s">
        <v>110</v>
      </c>
      <c r="E37" s="32">
        <f>SUM(E32:E36)</f>
        <v>0</v>
      </c>
      <c r="F37" s="32">
        <f>SUM(F32:F36)</f>
        <v>0</v>
      </c>
      <c r="G37" s="76" t="s">
        <v>114</v>
      </c>
      <c r="H37" s="98"/>
      <c r="I37" s="75"/>
    </row>
    <row r="38" spans="1:9" ht="15.75" thickBot="1" x14ac:dyDescent="0.3">
      <c r="A38" s="11" t="s">
        <v>111</v>
      </c>
      <c r="B38" s="35">
        <f>SUM(B36:B37)</f>
        <v>0</v>
      </c>
      <c r="D38" s="36" t="s">
        <v>112</v>
      </c>
      <c r="E38" s="37">
        <f>SUM(E37,F37)</f>
        <v>0</v>
      </c>
      <c r="F38" s="35"/>
      <c r="G38" s="54" t="s">
        <v>115</v>
      </c>
      <c r="H38" s="100"/>
      <c r="I38" s="55"/>
    </row>
    <row r="42" spans="1:9" x14ac:dyDescent="0.25">
      <c r="A42" s="38"/>
    </row>
    <row r="43" spans="1:9" x14ac:dyDescent="0.25">
      <c r="B43" s="39"/>
      <c r="C43" s="39"/>
      <c r="D43" s="39"/>
      <c r="E43" s="39"/>
      <c r="F43" s="39"/>
    </row>
    <row r="44" spans="1:9" x14ac:dyDescent="0.25">
      <c r="B44" s="40"/>
      <c r="D44" s="41"/>
      <c r="E44" s="41"/>
      <c r="F44" s="41"/>
    </row>
    <row r="45" spans="1:9" x14ac:dyDescent="0.25">
      <c r="B45" s="40"/>
      <c r="D45" s="41"/>
      <c r="E45" s="41"/>
      <c r="F45" s="41"/>
    </row>
    <row r="46" spans="1:9" x14ac:dyDescent="0.25">
      <c r="A46" s="110"/>
      <c r="B46" s="40"/>
      <c r="D46" s="41"/>
      <c r="E46" s="41"/>
      <c r="F46" s="41"/>
    </row>
    <row r="47" spans="1:9" x14ac:dyDescent="0.25">
      <c r="A47" s="110"/>
      <c r="B47" s="40"/>
      <c r="D47" s="41"/>
      <c r="E47" s="41"/>
      <c r="F47" s="41"/>
    </row>
    <row r="48" spans="1:9" x14ac:dyDescent="0.25">
      <c r="A48" s="110"/>
      <c r="B48" s="40"/>
      <c r="D48" s="41"/>
      <c r="E48" s="41"/>
      <c r="F48" s="41"/>
    </row>
    <row r="49" spans="1:6" x14ac:dyDescent="0.25">
      <c r="A49" s="110"/>
      <c r="B49" s="40"/>
      <c r="D49" s="41"/>
      <c r="E49" s="41"/>
      <c r="F49" s="41"/>
    </row>
    <row r="50" spans="1:6" x14ac:dyDescent="0.25">
      <c r="B50" s="40"/>
      <c r="D50" s="41"/>
      <c r="E50" s="41"/>
      <c r="F50" s="41"/>
    </row>
    <row r="51" spans="1:6" x14ac:dyDescent="0.25">
      <c r="B51" s="40"/>
      <c r="D51" s="41"/>
      <c r="E51" s="41"/>
      <c r="F51" s="41"/>
    </row>
    <row r="52" spans="1:6" x14ac:dyDescent="0.25">
      <c r="B52" s="40"/>
      <c r="D52" s="41"/>
      <c r="E52" s="41"/>
      <c r="F52" s="41"/>
    </row>
    <row r="53" spans="1:6" x14ac:dyDescent="0.25">
      <c r="B53" s="40"/>
      <c r="D53" s="41"/>
      <c r="E53" s="41"/>
      <c r="F53" s="41"/>
    </row>
    <row r="54" spans="1:6" x14ac:dyDescent="0.25">
      <c r="B54" s="40"/>
      <c r="D54" s="41"/>
      <c r="E54" s="41"/>
      <c r="F54" s="41"/>
    </row>
    <row r="55" spans="1:6" x14ac:dyDescent="0.25">
      <c r="B55" s="40"/>
      <c r="D55" s="41"/>
      <c r="E55" s="41"/>
      <c r="F55" s="41"/>
    </row>
    <row r="56" spans="1:6" x14ac:dyDescent="0.25">
      <c r="B56" s="40"/>
      <c r="D56" s="41"/>
      <c r="E56" s="41"/>
      <c r="F56" s="41"/>
    </row>
    <row r="57" spans="1:6" x14ac:dyDescent="0.25">
      <c r="B57" s="40"/>
      <c r="D57" s="41"/>
      <c r="E57" s="41"/>
      <c r="F57" s="41"/>
    </row>
    <row r="58" spans="1:6" x14ac:dyDescent="0.25">
      <c r="B58" s="40"/>
      <c r="D58" s="41"/>
      <c r="E58" s="41"/>
      <c r="F58" s="41"/>
    </row>
    <row r="59" spans="1:6" x14ac:dyDescent="0.25">
      <c r="B59" s="40"/>
      <c r="D59" s="41"/>
      <c r="E59" s="41"/>
      <c r="F59" s="41"/>
    </row>
    <row r="60" spans="1:6" x14ac:dyDescent="0.25">
      <c r="B60" s="40"/>
      <c r="D60" s="41"/>
      <c r="E60" s="41"/>
      <c r="F60" s="41"/>
    </row>
    <row r="61" spans="1:6" x14ac:dyDescent="0.25">
      <c r="B61" s="40"/>
      <c r="D61" s="41"/>
      <c r="E61" s="41"/>
      <c r="F61" s="41"/>
    </row>
    <row r="62" spans="1:6" x14ac:dyDescent="0.25">
      <c r="B62" s="40"/>
      <c r="D62" s="41"/>
      <c r="E62" s="41"/>
      <c r="F62" s="41"/>
    </row>
    <row r="63" spans="1:6" x14ac:dyDescent="0.25">
      <c r="B63" s="40"/>
      <c r="D63" s="41"/>
      <c r="E63" s="41"/>
      <c r="F63" s="41"/>
    </row>
    <row r="64" spans="1:6" x14ac:dyDescent="0.25">
      <c r="B64" s="40"/>
      <c r="D64" s="41"/>
      <c r="E64" s="41"/>
      <c r="F64" s="41"/>
    </row>
    <row r="65" spans="2:6" x14ac:dyDescent="0.25">
      <c r="B65" s="40"/>
      <c r="D65" s="41"/>
      <c r="E65" s="41"/>
      <c r="F65" s="41"/>
    </row>
    <row r="66" spans="2:6" x14ac:dyDescent="0.25">
      <c r="B66" s="40"/>
      <c r="D66" s="41"/>
      <c r="E66" s="41"/>
      <c r="F66" s="41"/>
    </row>
    <row r="67" spans="2:6" x14ac:dyDescent="0.25">
      <c r="B67" s="40"/>
      <c r="D67" s="41"/>
      <c r="E67" s="41"/>
      <c r="F67" s="41"/>
    </row>
  </sheetData>
  <mergeCells count="11">
    <mergeCell ref="C6:D6"/>
    <mergeCell ref="B1:C1"/>
    <mergeCell ref="H1:I1"/>
    <mergeCell ref="B2:C2"/>
    <mergeCell ref="B3:C3"/>
    <mergeCell ref="F4:G4"/>
    <mergeCell ref="C7:D7"/>
    <mergeCell ref="H19:I19"/>
    <mergeCell ref="O22:P22"/>
    <mergeCell ref="G31:H31"/>
    <mergeCell ref="A46:A49"/>
  </mergeCells>
  <pageMargins left="0.2" right="0.2" top="0.25" bottom="0.2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C6"/>
  <sheetViews>
    <sheetView workbookViewId="0">
      <selection activeCell="A2" sqref="A2"/>
    </sheetView>
  </sheetViews>
  <sheetFormatPr defaultRowHeight="15" x14ac:dyDescent="0.25"/>
  <cols>
    <col min="1" max="1" width="18.28515625" customWidth="1"/>
    <col min="2" max="2" width="13.7109375" customWidth="1"/>
    <col min="3" max="3" width="14.5703125" customWidth="1"/>
  </cols>
  <sheetData>
    <row r="1" spans="1:3" x14ac:dyDescent="0.25">
      <c r="A1" s="43" t="s">
        <v>113</v>
      </c>
      <c r="B1" s="43" t="s">
        <v>147</v>
      </c>
      <c r="C1" s="43" t="s">
        <v>148</v>
      </c>
    </row>
    <row r="2" spans="1:3" x14ac:dyDescent="0.25">
      <c r="B2" s="3"/>
    </row>
    <row r="3" spans="1:3" x14ac:dyDescent="0.25">
      <c r="B3" s="3"/>
    </row>
    <row r="6" spans="1:3" x14ac:dyDescent="0.25">
      <c r="B6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12"/>
  <sheetViews>
    <sheetView workbookViewId="0">
      <selection activeCell="B5" sqref="B5"/>
    </sheetView>
  </sheetViews>
  <sheetFormatPr defaultRowHeight="15" x14ac:dyDescent="0.25"/>
  <cols>
    <col min="1" max="1" width="20.85546875" bestFit="1" customWidth="1"/>
    <col min="2" max="2" width="34.7109375" bestFit="1" customWidth="1"/>
    <col min="3" max="3" width="15.5703125" bestFit="1" customWidth="1"/>
    <col min="4" max="4" width="12.5703125" bestFit="1" customWidth="1"/>
  </cols>
  <sheetData>
    <row r="1" spans="1:5" x14ac:dyDescent="0.25">
      <c r="A1" s="43" t="s">
        <v>127</v>
      </c>
      <c r="B1" s="43" t="s">
        <v>121</v>
      </c>
      <c r="C1" s="43" t="s">
        <v>137</v>
      </c>
      <c r="D1" s="43" t="s">
        <v>142</v>
      </c>
      <c r="E1" s="43" t="s">
        <v>5</v>
      </c>
    </row>
    <row r="2" spans="1:5" x14ac:dyDescent="0.25">
      <c r="A2" t="s">
        <v>92</v>
      </c>
      <c r="B2" t="s">
        <v>116</v>
      </c>
      <c r="C2" t="s">
        <v>139</v>
      </c>
      <c r="D2" t="s">
        <v>143</v>
      </c>
      <c r="E2" t="s">
        <v>146</v>
      </c>
    </row>
    <row r="3" spans="1:5" x14ac:dyDescent="0.25">
      <c r="A3" t="s">
        <v>118</v>
      </c>
      <c r="B3" t="s">
        <v>117</v>
      </c>
      <c r="C3" t="s">
        <v>138</v>
      </c>
      <c r="D3" t="s">
        <v>144</v>
      </c>
      <c r="E3" t="s">
        <v>145</v>
      </c>
    </row>
    <row r="4" spans="1:5" x14ac:dyDescent="0.25">
      <c r="A4" t="s">
        <v>119</v>
      </c>
      <c r="B4" t="s">
        <v>132</v>
      </c>
      <c r="C4" t="s">
        <v>140</v>
      </c>
    </row>
    <row r="5" spans="1:5" x14ac:dyDescent="0.25">
      <c r="A5" t="s">
        <v>120</v>
      </c>
      <c r="B5" t="s">
        <v>133</v>
      </c>
    </row>
    <row r="6" spans="1:5" x14ac:dyDescent="0.25">
      <c r="A6" t="s">
        <v>130</v>
      </c>
      <c r="B6" t="s">
        <v>122</v>
      </c>
    </row>
    <row r="7" spans="1:5" x14ac:dyDescent="0.25">
      <c r="A7" t="s">
        <v>129</v>
      </c>
      <c r="B7" t="s">
        <v>123</v>
      </c>
    </row>
    <row r="8" spans="1:5" x14ac:dyDescent="0.25">
      <c r="A8" t="s">
        <v>131</v>
      </c>
      <c r="B8" t="s">
        <v>124</v>
      </c>
    </row>
    <row r="9" spans="1:5" x14ac:dyDescent="0.25">
      <c r="B9" t="s">
        <v>125</v>
      </c>
    </row>
    <row r="10" spans="1:5" x14ac:dyDescent="0.25">
      <c r="B10" t="s">
        <v>126</v>
      </c>
    </row>
    <row r="11" spans="1:5" x14ac:dyDescent="0.25">
      <c r="B11" t="s">
        <v>141</v>
      </c>
    </row>
    <row r="12" spans="1:5" x14ac:dyDescent="0.25">
      <c r="B12" t="s">
        <v>128</v>
      </c>
    </row>
  </sheetData>
  <sheetProtection algorithmName="SHA-512" hashValue="sy4l1K7Vyx8kqaWxEp2x1J+yitRARsQ6qKgBED8nnHLk9Vqvy831vD0qh9Y01FP03EVqe47xhOVApTiEes87gQ==" saltValue="iLEIAEylrR5vZGB3vLyxIw==" spinCount="100000" sheet="1" objects="1" scenarios="1"/>
  <pageMargins left="0.7" right="0.7" top="0.75" bottom="0.75" header="0.3" footer="0.3"/>
  <pageSetup orientation="portrait" r:id="rId1"/>
</worksheet>
</file>

<file path=customUI/customUI.xml><?xml version="1.0" encoding="utf-8"?>
<customUI xmlns="http://schemas.microsoft.com/office/2006/01/customui">
  <ribbon>
    <tabs>
      <tab id="StudentsTab" label="Students">
        <group id="customGroup1" label="Student Ledger">
          <button id="AddTransaction" label="Add Transaction" size="large" onAction="showAddTransForm" imageMso="QueryShowTable"/>
          <button id="AddCharge" label="Add Charge" size="large" onAction="showAddCharge" imageMso="AdpStoredProcedureQueryAppendValues"/>
          <button id="Recalculate" label="Recalculate" size="large" onAction="runningTotal" imageMso="DataRefreshAll"/>
        </group>
        <group id="customGroup2" label="Student Main">
          <button id="CreateNewStudent" label="Create New Student" size="large" onAction="showCreateNewStudentSheet" imageMso="RecordsAddFromOutlook"/>
          <button id="AlphabetizeSheets" label="Alphabetize" size="large" onAction="SortWorksheets" imageMso="SortUp"/>
          <button id="DisbursementAmt" label="Amt Refunded" size="large" onAction="disbursementAmt" imageMso="DirectRepliesTo"/>
        </group>
        <!--  <group id="customGroup3" label="Miscellaneous">
          <button id="HappyButton" label="Click Me!" size="large" 
		onAction="showHappyMessage" imageMso="HappyFace" />
        </group> -->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zzzCosmo Master</vt:lpstr>
      <vt:lpstr>zzzData</vt:lpstr>
      <vt:lpstr>zzzLedgerData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Thomas Clements</cp:lastModifiedBy>
  <cp:lastPrinted>2016-03-08T22:49:44Z</cp:lastPrinted>
  <dcterms:created xsi:type="dcterms:W3CDTF">2016-03-08T22:16:07Z</dcterms:created>
  <dcterms:modified xsi:type="dcterms:W3CDTF">2016-04-07T15:26:31Z</dcterms:modified>
</cp:coreProperties>
</file>