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f11767d0cf224d1f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720" yWindow="480" windowWidth="14640" windowHeight="7425"/>
  </bookViews>
  <sheets>
    <sheet name="Sheet1" sheetId="6" r:id="rId1"/>
    <sheet name="Stadiums" sheetId="4" r:id="rId2"/>
    <sheet name="Template" sheetId="1" r:id="rId3"/>
  </sheets>
  <definedNames>
    <definedName name="game">#REF!</definedName>
  </definedNames>
  <calcPr calcId="145621"/>
</workbook>
</file>

<file path=xl/calcChain.xml><?xml version="1.0" encoding="utf-8"?>
<calcChain xmlns="http://schemas.openxmlformats.org/spreadsheetml/2006/main">
  <c r="D96" i="1" l="1"/>
  <c r="D94" i="1"/>
  <c r="D85" i="1"/>
  <c r="D60" i="1"/>
  <c r="D52" i="1"/>
  <c r="D35" i="1"/>
  <c r="D32" i="1"/>
  <c r="D30" i="1"/>
  <c r="D29" i="1"/>
  <c r="D26" i="1"/>
  <c r="D98" i="1" s="1"/>
  <c r="D15" i="1"/>
</calcChain>
</file>

<file path=xl/sharedStrings.xml><?xml version="1.0" encoding="utf-8"?>
<sst xmlns="http://schemas.openxmlformats.org/spreadsheetml/2006/main" count="173" uniqueCount="109">
  <si>
    <t>Game Operations Budget</t>
  </si>
  <si>
    <t>Team</t>
  </si>
  <si>
    <t>Opponent</t>
  </si>
  <si>
    <t>Paid Tickets</t>
  </si>
  <si>
    <t>ATP</t>
  </si>
  <si>
    <t xml:space="preserve">Revenue </t>
  </si>
  <si>
    <t>00</t>
  </si>
  <si>
    <t>Gross Ticket Revenue</t>
  </si>
  <si>
    <t>01</t>
  </si>
  <si>
    <t>Suite Revenue</t>
  </si>
  <si>
    <t>02</t>
  </si>
  <si>
    <t>Patron Bonus</t>
  </si>
  <si>
    <t>Local Sponsorship</t>
  </si>
  <si>
    <t>Broadcasting</t>
  </si>
  <si>
    <t>Local Broadcasting - Other</t>
  </si>
  <si>
    <t>Parking</t>
  </si>
  <si>
    <t>Concessions</t>
  </si>
  <si>
    <t>Novelty/Merchandise</t>
  </si>
  <si>
    <t>Management Fee</t>
  </si>
  <si>
    <t>Total Revenue</t>
  </si>
  <si>
    <t>Ticket Taxes and Fees</t>
  </si>
  <si>
    <t>Commissions</t>
  </si>
  <si>
    <t>Ticket Taxes</t>
  </si>
  <si>
    <t>Ticket Surcharges</t>
  </si>
  <si>
    <t>TM/CC - Outside Ticket Charges</t>
  </si>
  <si>
    <t>USSF Fees/FIFA Fees</t>
  </si>
  <si>
    <t>Total Ticket Taxes and Fees</t>
  </si>
  <si>
    <t>Team Expenses:</t>
  </si>
  <si>
    <t>Appearance Fee</t>
  </si>
  <si>
    <t>Flights</t>
  </si>
  <si>
    <t>Hotel</t>
  </si>
  <si>
    <t>Meals &amp; Entertainment</t>
  </si>
  <si>
    <t>Appearance Fee - Opponent</t>
  </si>
  <si>
    <t>Flights - Opponent</t>
  </si>
  <si>
    <t>Hotel - Opponent</t>
  </si>
  <si>
    <t>Meals &amp; Entertainment - Opponent</t>
  </si>
  <si>
    <t>Ground Transportation</t>
  </si>
  <si>
    <t>Training Facilities</t>
  </si>
  <si>
    <t>Total Team Expenses</t>
  </si>
  <si>
    <t>Stadium Expenses</t>
  </si>
  <si>
    <t>Stadium Rent &amp; Ops</t>
  </si>
  <si>
    <t>Stadium Operations - Labor</t>
  </si>
  <si>
    <t>Grass Field</t>
  </si>
  <si>
    <t>Total Stadium Expenses</t>
  </si>
  <si>
    <t>Operating Expenses:</t>
  </si>
  <si>
    <t>Outside Services</t>
  </si>
  <si>
    <t>Broadcasting Expenses</t>
  </si>
  <si>
    <t>Signage</t>
  </si>
  <si>
    <t>Referees/FIFA Observers</t>
  </si>
  <si>
    <t>Insurance</t>
  </si>
  <si>
    <t>Shipping</t>
  </si>
  <si>
    <t>Printing and Pubs</t>
  </si>
  <si>
    <t>Press Operations/Conferences</t>
  </si>
  <si>
    <t>Travel</t>
  </si>
  <si>
    <t>Hospitality</t>
  </si>
  <si>
    <t>Suite - Catering</t>
  </si>
  <si>
    <t>Security</t>
  </si>
  <si>
    <t>Misc. Expenses</t>
  </si>
  <si>
    <t>Awards</t>
  </si>
  <si>
    <t xml:space="preserve">Liaisons </t>
  </si>
  <si>
    <t xml:space="preserve">Site Survey </t>
  </si>
  <si>
    <t>Special Events</t>
  </si>
  <si>
    <t>Reserve/Contigency</t>
  </si>
  <si>
    <t>Revenue Share</t>
  </si>
  <si>
    <t>Total Operating Expenses</t>
  </si>
  <si>
    <t>Sales and Admin:</t>
  </si>
  <si>
    <t>Advertising, Marketing, Promotion</t>
  </si>
  <si>
    <t>Marketing Agency Fees</t>
  </si>
  <si>
    <t>Sales and Admin</t>
  </si>
  <si>
    <t>Total Sales and Admin Expenses</t>
  </si>
  <si>
    <t>Total Expenses</t>
  </si>
  <si>
    <t>Net Profit/(Loss)</t>
  </si>
  <si>
    <t>CA</t>
  </si>
  <si>
    <t>Pasadena</t>
  </si>
  <si>
    <t>Rose Bowl</t>
  </si>
  <si>
    <t>NJ</t>
  </si>
  <si>
    <t>East Rutherford</t>
  </si>
  <si>
    <t>New Meadowlands</t>
  </si>
  <si>
    <t>Turf Install</t>
  </si>
  <si>
    <t>Expense</t>
  </si>
  <si>
    <t>Rent</t>
  </si>
  <si>
    <t>Sales Tax</t>
  </si>
  <si>
    <t>State</t>
  </si>
  <si>
    <t>City</t>
  </si>
  <si>
    <t>Stadium Name</t>
  </si>
  <si>
    <t>Cowboys Stadium</t>
  </si>
  <si>
    <t>Arlington</t>
  </si>
  <si>
    <t>TX</t>
  </si>
  <si>
    <t>Lincoln Financial Field</t>
  </si>
  <si>
    <t>Philadelphia</t>
  </si>
  <si>
    <t>PA</t>
  </si>
  <si>
    <t>Century Link Field</t>
  </si>
  <si>
    <t>Seattle</t>
  </si>
  <si>
    <t>WA</t>
  </si>
  <si>
    <t>Reliant Stadium</t>
  </si>
  <si>
    <t>Houston</t>
  </si>
  <si>
    <t>Soldier Field</t>
  </si>
  <si>
    <t>Chicago</t>
  </si>
  <si>
    <t>IL</t>
  </si>
  <si>
    <t>Gillette Field</t>
  </si>
  <si>
    <t>Foxboro</t>
  </si>
  <si>
    <t>MA</t>
  </si>
  <si>
    <t>% of Sales</t>
  </si>
  <si>
    <t>Y</t>
  </si>
  <si>
    <t>N</t>
  </si>
  <si>
    <t>League Share</t>
  </si>
  <si>
    <t>Game Date</t>
  </si>
  <si>
    <t>2012 Budget</t>
  </si>
  <si>
    <t>Sports Event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</si>
</sst>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0" fontId="4" fillId="0" borderId="0" xfId="0" applyFont="1" applyBorder="1"/>
    <xf numFmtId="0" fontId="0" fillId="0" borderId="0" xfId="0" applyFont="1" applyBorder="1"/>
    <xf numFmtId="164" fontId="0" fillId="0" borderId="1" xfId="1" applyNumberFormat="1" applyFont="1" applyBorder="1"/>
    <xf numFmtId="0" fontId="5" fillId="0" borderId="0" xfId="0" applyFont="1" applyFill="1" applyBorder="1" applyProtection="1"/>
    <xf numFmtId="0" fontId="5" fillId="0" borderId="0" xfId="0" quotePrefix="1" applyFont="1" applyFill="1" applyBorder="1" applyProtection="1"/>
    <xf numFmtId="0" fontId="3" fillId="0" borderId="0" xfId="0" applyFont="1" applyFill="1" applyBorder="1" applyProtection="1"/>
    <xf numFmtId="1" fontId="5" fillId="0" borderId="0" xfId="0" quotePrefix="1" applyNumberFormat="1" applyFont="1" applyFill="1" applyBorder="1" applyProtection="1"/>
    <xf numFmtId="0" fontId="6" fillId="0" borderId="0" xfId="0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9" fontId="0" fillId="0" borderId="0" xfId="3" applyFont="1"/>
    <xf numFmtId="43" fontId="0" fillId="0" borderId="0" xfId="1" applyFont="1"/>
    <xf numFmtId="164" fontId="5" fillId="0" borderId="0" xfId="1" applyNumberFormat="1" applyFont="1" applyFill="1" applyAlignment="1"/>
    <xf numFmtId="164" fontId="0" fillId="0" borderId="0" xfId="1" quotePrefix="1" applyNumberFormat="1" applyFont="1" applyAlignment="1"/>
    <xf numFmtId="164" fontId="0" fillId="0" borderId="0" xfId="1" applyNumberFormat="1" applyFont="1" applyAlignment="1"/>
    <xf numFmtId="165" fontId="0" fillId="0" borderId="0" xfId="2" applyNumberFormat="1" applyFont="1" applyAlignment="1"/>
    <xf numFmtId="164" fontId="2" fillId="0" borderId="0" xfId="1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diums"/>
  <dimension ref="A1:H9"/>
  <sheetViews>
    <sheetView workbookViewId="0">
      <selection activeCell="B19" sqref="B19"/>
    </sheetView>
  </sheetViews>
  <sheetFormatPr defaultRowHeight="15" x14ac:dyDescent="0.25"/>
  <cols>
    <col min="1" max="1" width="20.7109375" bestFit="1" customWidth="1"/>
    <col min="2" max="2" width="14.85546875" bestFit="1" customWidth="1"/>
    <col min="4" max="6" width="11.5703125" bestFit="1" customWidth="1"/>
  </cols>
  <sheetData>
    <row r="1" spans="1:8" x14ac:dyDescent="0.25">
      <c r="A1" s="1" t="s">
        <v>84</v>
      </c>
      <c r="B1" s="1" t="s">
        <v>83</v>
      </c>
      <c r="C1" s="1" t="s">
        <v>82</v>
      </c>
      <c r="D1" s="1" t="s">
        <v>80</v>
      </c>
      <c r="E1" s="1" t="s">
        <v>79</v>
      </c>
      <c r="F1" s="1" t="s">
        <v>78</v>
      </c>
      <c r="G1" s="1" t="s">
        <v>81</v>
      </c>
      <c r="H1" s="1" t="s">
        <v>102</v>
      </c>
    </row>
    <row r="2" spans="1:8" x14ac:dyDescent="0.25">
      <c r="A2" t="s">
        <v>77</v>
      </c>
      <c r="B2" t="s">
        <v>76</v>
      </c>
      <c r="C2" t="s">
        <v>75</v>
      </c>
      <c r="D2" s="3">
        <v>150000</v>
      </c>
      <c r="E2" s="3">
        <v>400000</v>
      </c>
      <c r="F2" s="3">
        <v>150000</v>
      </c>
      <c r="G2" s="14">
        <v>7.0000000000000007E-2</v>
      </c>
      <c r="H2" t="s">
        <v>103</v>
      </c>
    </row>
    <row r="3" spans="1:8" x14ac:dyDescent="0.25">
      <c r="A3" t="s">
        <v>74</v>
      </c>
      <c r="B3" t="s">
        <v>73</v>
      </c>
      <c r="C3" t="s">
        <v>72</v>
      </c>
      <c r="D3" s="3">
        <v>150000</v>
      </c>
      <c r="E3" s="3">
        <v>250000</v>
      </c>
      <c r="F3" s="3">
        <v>0</v>
      </c>
      <c r="G3" s="14">
        <v>0.08</v>
      </c>
      <c r="H3" t="s">
        <v>103</v>
      </c>
    </row>
    <row r="4" spans="1:8" x14ac:dyDescent="0.25">
      <c r="A4" t="s">
        <v>85</v>
      </c>
      <c r="B4" t="s">
        <v>86</v>
      </c>
      <c r="C4" t="s">
        <v>87</v>
      </c>
      <c r="D4" s="3">
        <v>200000</v>
      </c>
      <c r="E4" s="3">
        <v>200000</v>
      </c>
      <c r="F4" s="3">
        <v>0</v>
      </c>
      <c r="G4" s="14">
        <v>0.18</v>
      </c>
      <c r="H4" t="s">
        <v>103</v>
      </c>
    </row>
    <row r="5" spans="1:8" x14ac:dyDescent="0.25">
      <c r="A5" t="s">
        <v>88</v>
      </c>
      <c r="B5" t="s">
        <v>89</v>
      </c>
      <c r="C5" t="s">
        <v>90</v>
      </c>
      <c r="D5" s="3">
        <v>150000</v>
      </c>
      <c r="E5" s="3">
        <v>250000</v>
      </c>
      <c r="F5" s="3">
        <v>75000</v>
      </c>
      <c r="G5" s="14">
        <v>0.05</v>
      </c>
      <c r="H5" t="s">
        <v>103</v>
      </c>
    </row>
    <row r="6" spans="1:8" x14ac:dyDescent="0.25">
      <c r="A6" t="s">
        <v>91</v>
      </c>
      <c r="B6" t="s">
        <v>92</v>
      </c>
      <c r="C6" t="s">
        <v>93</v>
      </c>
      <c r="D6" s="3">
        <v>250000</v>
      </c>
      <c r="E6" s="3">
        <v>200000</v>
      </c>
      <c r="F6" s="3">
        <v>0</v>
      </c>
      <c r="G6" s="14">
        <v>6.8000000000000005E-2</v>
      </c>
      <c r="H6" t="s">
        <v>103</v>
      </c>
    </row>
    <row r="7" spans="1:8" x14ac:dyDescent="0.25">
      <c r="A7" t="s">
        <v>94</v>
      </c>
      <c r="B7" t="s">
        <v>95</v>
      </c>
      <c r="C7" t="s">
        <v>87</v>
      </c>
      <c r="D7" s="3">
        <v>150000</v>
      </c>
      <c r="E7" s="3">
        <v>350000</v>
      </c>
      <c r="F7" s="3">
        <v>0</v>
      </c>
      <c r="G7" s="14">
        <v>0.11</v>
      </c>
      <c r="H7" t="s">
        <v>103</v>
      </c>
    </row>
    <row r="8" spans="1:8" x14ac:dyDescent="0.25">
      <c r="A8" t="s">
        <v>96</v>
      </c>
      <c r="B8" t="s">
        <v>97</v>
      </c>
      <c r="C8" t="s">
        <v>98</v>
      </c>
      <c r="D8" s="3">
        <v>187500</v>
      </c>
      <c r="E8" s="3">
        <v>250000</v>
      </c>
      <c r="F8" s="3">
        <v>0</v>
      </c>
      <c r="G8" s="14">
        <v>0.12</v>
      </c>
      <c r="H8" t="s">
        <v>103</v>
      </c>
    </row>
    <row r="9" spans="1:8" x14ac:dyDescent="0.25">
      <c r="A9" t="s">
        <v>99</v>
      </c>
      <c r="B9" t="s">
        <v>100</v>
      </c>
      <c r="C9" t="s">
        <v>101</v>
      </c>
      <c r="D9" s="3">
        <v>100000</v>
      </c>
      <c r="E9" s="3">
        <v>275000</v>
      </c>
      <c r="F9" s="3">
        <v>0</v>
      </c>
      <c r="G9" s="15">
        <v>2.33</v>
      </c>
      <c r="H9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mplate"/>
  <dimension ref="A1:I99"/>
  <sheetViews>
    <sheetView zoomScale="80" zoomScaleNormal="80" workbookViewId="0">
      <selection sqref="A1:D98"/>
    </sheetView>
  </sheetViews>
  <sheetFormatPr defaultRowHeight="15" x14ac:dyDescent="0.25"/>
  <cols>
    <col min="1" max="1" width="7.7109375" style="2" customWidth="1"/>
    <col min="2" max="2" width="3" style="2" bestFit="1" customWidth="1"/>
    <col min="3" max="3" width="36.7109375" style="2" bestFit="1" customWidth="1"/>
    <col min="4" max="4" width="19.5703125" style="3" bestFit="1" customWidth="1"/>
    <col min="5" max="16384" width="9.140625" style="2"/>
  </cols>
  <sheetData>
    <row r="1" spans="1:8" x14ac:dyDescent="0.25">
      <c r="A1" s="1" t="s">
        <v>108</v>
      </c>
    </row>
    <row r="2" spans="1:8" x14ac:dyDescent="0.25">
      <c r="A2" s="1" t="s">
        <v>0</v>
      </c>
    </row>
    <row r="3" spans="1:8" x14ac:dyDescent="0.25">
      <c r="A3" s="1" t="s">
        <v>107</v>
      </c>
    </row>
    <row r="4" spans="1:8" x14ac:dyDescent="0.25">
      <c r="A4" s="1"/>
      <c r="D4" s="20"/>
    </row>
    <row r="5" spans="1:8" x14ac:dyDescent="0.25">
      <c r="A5" s="1"/>
      <c r="C5" t="s">
        <v>106</v>
      </c>
      <c r="D5" s="16"/>
    </row>
    <row r="6" spans="1:8" x14ac:dyDescent="0.25">
      <c r="A6" s="1"/>
      <c r="C6" t="s">
        <v>84</v>
      </c>
      <c r="D6" s="17"/>
    </row>
    <row r="7" spans="1:8" x14ac:dyDescent="0.25">
      <c r="A7" s="1"/>
      <c r="C7" t="s">
        <v>83</v>
      </c>
      <c r="D7" s="18"/>
    </row>
    <row r="8" spans="1:8" x14ac:dyDescent="0.25">
      <c r="C8" t="s">
        <v>82</v>
      </c>
      <c r="D8" s="18"/>
    </row>
    <row r="9" spans="1:8" x14ac:dyDescent="0.25">
      <c r="C9" t="s">
        <v>1</v>
      </c>
      <c r="D9" s="18"/>
    </row>
    <row r="10" spans="1:8" x14ac:dyDescent="0.25">
      <c r="C10" t="s">
        <v>2</v>
      </c>
      <c r="D10" s="18"/>
    </row>
    <row r="11" spans="1:8" x14ac:dyDescent="0.25">
      <c r="C11" t="s">
        <v>3</v>
      </c>
      <c r="D11" s="18"/>
    </row>
    <row r="12" spans="1:8" x14ac:dyDescent="0.25">
      <c r="C12" t="s">
        <v>4</v>
      </c>
      <c r="D12" s="19"/>
    </row>
    <row r="13" spans="1:8" x14ac:dyDescent="0.25">
      <c r="C13"/>
    </row>
    <row r="14" spans="1:8" x14ac:dyDescent="0.25">
      <c r="A14" s="4" t="s">
        <v>5</v>
      </c>
      <c r="B14" s="5"/>
      <c r="D14" s="6"/>
    </row>
    <row r="15" spans="1:8" x14ac:dyDescent="0.25">
      <c r="A15" s="2">
        <v>404</v>
      </c>
      <c r="B15" s="8" t="s">
        <v>6</v>
      </c>
      <c r="C15" s="7" t="s">
        <v>7</v>
      </c>
      <c r="D15" s="3">
        <f>D11*D12</f>
        <v>0</v>
      </c>
      <c r="H15" s="7"/>
    </row>
    <row r="16" spans="1:8" x14ac:dyDescent="0.25">
      <c r="A16" s="2">
        <v>404</v>
      </c>
      <c r="B16" s="8" t="s">
        <v>8</v>
      </c>
      <c r="C16" s="7" t="s">
        <v>9</v>
      </c>
      <c r="D16" s="3">
        <v>0</v>
      </c>
      <c r="H16" s="7"/>
    </row>
    <row r="17" spans="1:9" x14ac:dyDescent="0.25">
      <c r="A17" s="2">
        <v>404</v>
      </c>
      <c r="B17" s="8" t="s">
        <v>10</v>
      </c>
      <c r="C17" s="7" t="s">
        <v>11</v>
      </c>
      <c r="D17" s="3">
        <v>0</v>
      </c>
      <c r="H17" s="7"/>
    </row>
    <row r="18" spans="1:9" x14ac:dyDescent="0.25">
      <c r="A18" s="2">
        <v>402</v>
      </c>
      <c r="B18" s="8" t="s">
        <v>8</v>
      </c>
      <c r="C18" s="7" t="s">
        <v>12</v>
      </c>
      <c r="D18" s="3">
        <v>0</v>
      </c>
      <c r="H18" s="7"/>
    </row>
    <row r="19" spans="1:9" x14ac:dyDescent="0.25">
      <c r="A19" s="2">
        <v>408</v>
      </c>
      <c r="B19" s="8" t="s">
        <v>6</v>
      </c>
      <c r="C19" s="7" t="s">
        <v>13</v>
      </c>
      <c r="D19" s="3">
        <v>0</v>
      </c>
      <c r="H19" s="7"/>
    </row>
    <row r="20" spans="1:9" x14ac:dyDescent="0.25">
      <c r="A20" s="2">
        <v>408</v>
      </c>
      <c r="B20" s="8" t="s">
        <v>8</v>
      </c>
      <c r="C20" s="7" t="s">
        <v>14</v>
      </c>
      <c r="D20" s="3">
        <v>0</v>
      </c>
      <c r="H20" s="7"/>
    </row>
    <row r="21" spans="1:9" x14ac:dyDescent="0.25">
      <c r="A21" s="2">
        <v>412</v>
      </c>
      <c r="B21" s="8" t="s">
        <v>6</v>
      </c>
      <c r="C21" s="7" t="s">
        <v>15</v>
      </c>
      <c r="D21" s="3">
        <v>0</v>
      </c>
      <c r="H21" s="7"/>
    </row>
    <row r="22" spans="1:9" x14ac:dyDescent="0.25">
      <c r="A22" s="2">
        <v>413</v>
      </c>
      <c r="B22" s="8" t="s">
        <v>6</v>
      </c>
      <c r="C22" s="7" t="s">
        <v>16</v>
      </c>
      <c r="D22" s="3">
        <v>0</v>
      </c>
      <c r="H22" s="7"/>
    </row>
    <row r="23" spans="1:9" x14ac:dyDescent="0.25">
      <c r="A23" s="2">
        <v>414</v>
      </c>
      <c r="B23" s="8" t="s">
        <v>6</v>
      </c>
      <c r="C23" s="7" t="s">
        <v>17</v>
      </c>
      <c r="D23" s="3">
        <v>0</v>
      </c>
      <c r="H23" s="7"/>
    </row>
    <row r="24" spans="1:9" x14ac:dyDescent="0.25">
      <c r="A24" s="2">
        <v>431</v>
      </c>
      <c r="B24" s="8" t="s">
        <v>6</v>
      </c>
      <c r="C24" s="7" t="s">
        <v>18</v>
      </c>
      <c r="D24" s="3">
        <v>0</v>
      </c>
      <c r="H24" s="7"/>
    </row>
    <row r="25" spans="1:9" ht="6.75" customHeight="1" x14ac:dyDescent="0.25">
      <c r="B25" s="8"/>
      <c r="C25" s="7"/>
      <c r="D25" s="6"/>
      <c r="H25" s="7"/>
    </row>
    <row r="26" spans="1:9" x14ac:dyDescent="0.25">
      <c r="B26" s="8"/>
      <c r="C26" s="9" t="s">
        <v>19</v>
      </c>
      <c r="D26" s="3">
        <f>SUM(D15:D24)</f>
        <v>0</v>
      </c>
      <c r="H26" s="7"/>
    </row>
    <row r="27" spans="1:9" x14ac:dyDescent="0.25">
      <c r="B27" s="5"/>
      <c r="C27" s="5"/>
      <c r="H27" s="5"/>
    </row>
    <row r="28" spans="1:9" x14ac:dyDescent="0.25">
      <c r="A28" s="4" t="s">
        <v>20</v>
      </c>
      <c r="B28" s="5"/>
      <c r="H28" s="4"/>
      <c r="I28" s="4"/>
    </row>
    <row r="29" spans="1:9" x14ac:dyDescent="0.25">
      <c r="A29" s="2">
        <v>613</v>
      </c>
      <c r="B29" s="8" t="s">
        <v>6</v>
      </c>
      <c r="C29" s="7" t="s">
        <v>21</v>
      </c>
      <c r="D29" s="3">
        <f>D15*0.025</f>
        <v>0</v>
      </c>
      <c r="H29" s="7"/>
    </row>
    <row r="30" spans="1:9" x14ac:dyDescent="0.25">
      <c r="A30" s="2">
        <v>647</v>
      </c>
      <c r="B30" s="8" t="s">
        <v>6</v>
      </c>
      <c r="C30" s="7" t="s">
        <v>22</v>
      </c>
      <c r="D30" s="3">
        <f>D15/1.07*0.07</f>
        <v>0</v>
      </c>
      <c r="H30" s="7"/>
    </row>
    <row r="31" spans="1:9" x14ac:dyDescent="0.25">
      <c r="A31" s="2">
        <v>647</v>
      </c>
      <c r="B31" s="8" t="s">
        <v>8</v>
      </c>
      <c r="C31" s="7" t="s">
        <v>23</v>
      </c>
      <c r="D31" s="3">
        <v>0</v>
      </c>
      <c r="H31" s="7"/>
    </row>
    <row r="32" spans="1:9" x14ac:dyDescent="0.25">
      <c r="A32" s="2">
        <v>630</v>
      </c>
      <c r="B32" s="8" t="s">
        <v>6</v>
      </c>
      <c r="C32" s="7" t="s">
        <v>24</v>
      </c>
      <c r="D32" s="3">
        <f>D15*0.0175</f>
        <v>0</v>
      </c>
      <c r="H32" s="7"/>
    </row>
    <row r="33" spans="1:9" x14ac:dyDescent="0.25">
      <c r="A33" s="2">
        <v>630</v>
      </c>
      <c r="B33" s="8" t="s">
        <v>8</v>
      </c>
      <c r="C33" s="7" t="s">
        <v>25</v>
      </c>
      <c r="D33" s="3">
        <v>0</v>
      </c>
      <c r="H33" s="7"/>
    </row>
    <row r="34" spans="1:9" ht="6.75" customHeight="1" x14ac:dyDescent="0.25">
      <c r="B34" s="8"/>
      <c r="C34" s="7"/>
      <c r="D34" s="6"/>
      <c r="H34" s="7"/>
    </row>
    <row r="35" spans="1:9" x14ac:dyDescent="0.25">
      <c r="B35" s="8"/>
      <c r="C35" s="9" t="s">
        <v>26</v>
      </c>
      <c r="D35" s="3">
        <f>SUM(D29:D33)</f>
        <v>0</v>
      </c>
      <c r="H35" s="7"/>
    </row>
    <row r="36" spans="1:9" x14ac:dyDescent="0.25">
      <c r="B36" s="5"/>
      <c r="C36" s="5"/>
      <c r="H36" s="5"/>
    </row>
    <row r="37" spans="1:9" x14ac:dyDescent="0.25">
      <c r="B37" s="8"/>
      <c r="C37" s="7"/>
      <c r="H37" s="7"/>
    </row>
    <row r="38" spans="1:9" x14ac:dyDescent="0.25">
      <c r="A38" s="9" t="s">
        <v>27</v>
      </c>
      <c r="B38" s="8"/>
      <c r="H38" s="9"/>
      <c r="I38" s="9"/>
    </row>
    <row r="39" spans="1:9" x14ac:dyDescent="0.25">
      <c r="A39" s="2">
        <v>646</v>
      </c>
      <c r="B39" s="8" t="s">
        <v>6</v>
      </c>
      <c r="C39" s="7" t="s">
        <v>28</v>
      </c>
      <c r="D39" s="3">
        <v>0</v>
      </c>
      <c r="H39" s="7"/>
    </row>
    <row r="40" spans="1:9" x14ac:dyDescent="0.25">
      <c r="A40" s="2">
        <v>644</v>
      </c>
      <c r="B40" s="8" t="s">
        <v>6</v>
      </c>
      <c r="C40" s="7" t="s">
        <v>29</v>
      </c>
      <c r="D40" s="3">
        <v>0</v>
      </c>
      <c r="H40" s="7"/>
    </row>
    <row r="41" spans="1:9" x14ac:dyDescent="0.25">
      <c r="A41" s="2">
        <v>647</v>
      </c>
      <c r="B41" s="8" t="s">
        <v>6</v>
      </c>
      <c r="C41" s="7" t="s">
        <v>30</v>
      </c>
      <c r="D41" s="3">
        <v>0</v>
      </c>
      <c r="H41" s="7"/>
    </row>
    <row r="42" spans="1:9" x14ac:dyDescent="0.25">
      <c r="A42" s="2">
        <v>642</v>
      </c>
      <c r="B42" s="8" t="s">
        <v>6</v>
      </c>
      <c r="C42" s="7" t="s">
        <v>31</v>
      </c>
      <c r="D42" s="3">
        <v>0</v>
      </c>
      <c r="H42" s="7"/>
    </row>
    <row r="43" spans="1:9" x14ac:dyDescent="0.25">
      <c r="A43" s="2">
        <v>648</v>
      </c>
      <c r="B43" s="8" t="s">
        <v>6</v>
      </c>
      <c r="C43" s="7" t="s">
        <v>36</v>
      </c>
      <c r="D43" s="3">
        <v>0</v>
      </c>
      <c r="H43" s="7"/>
    </row>
    <row r="44" spans="1:9" x14ac:dyDescent="0.25">
      <c r="A44" s="2">
        <v>621</v>
      </c>
      <c r="B44" s="8" t="s">
        <v>6</v>
      </c>
      <c r="C44" s="7" t="s">
        <v>37</v>
      </c>
      <c r="D44" s="3">
        <v>0</v>
      </c>
      <c r="H44" s="7"/>
    </row>
    <row r="45" spans="1:9" x14ac:dyDescent="0.25">
      <c r="A45" s="2">
        <v>646</v>
      </c>
      <c r="B45" s="8" t="s">
        <v>8</v>
      </c>
      <c r="C45" s="7" t="s">
        <v>32</v>
      </c>
      <c r="D45" s="3">
        <v>0</v>
      </c>
      <c r="H45" s="7"/>
    </row>
    <row r="46" spans="1:9" x14ac:dyDescent="0.25">
      <c r="A46" s="2">
        <v>644</v>
      </c>
      <c r="B46" s="8" t="s">
        <v>8</v>
      </c>
      <c r="C46" s="7" t="s">
        <v>33</v>
      </c>
      <c r="D46" s="3">
        <v>0</v>
      </c>
      <c r="H46" s="7"/>
    </row>
    <row r="47" spans="1:9" x14ac:dyDescent="0.25">
      <c r="A47" s="2">
        <v>647</v>
      </c>
      <c r="B47" s="8" t="s">
        <v>8</v>
      </c>
      <c r="C47" s="7" t="s">
        <v>34</v>
      </c>
      <c r="D47" s="3">
        <v>0</v>
      </c>
      <c r="H47" s="7"/>
    </row>
    <row r="48" spans="1:9" x14ac:dyDescent="0.25">
      <c r="A48" s="2">
        <v>642</v>
      </c>
      <c r="B48" s="8" t="s">
        <v>8</v>
      </c>
      <c r="C48" s="7" t="s">
        <v>35</v>
      </c>
      <c r="D48" s="3">
        <v>0</v>
      </c>
      <c r="H48" s="7"/>
    </row>
    <row r="49" spans="1:9" x14ac:dyDescent="0.25">
      <c r="A49" s="2">
        <v>648</v>
      </c>
      <c r="B49" s="8" t="s">
        <v>8</v>
      </c>
      <c r="C49" s="7" t="s">
        <v>36</v>
      </c>
      <c r="D49" s="3">
        <v>0</v>
      </c>
      <c r="H49" s="7"/>
    </row>
    <row r="50" spans="1:9" x14ac:dyDescent="0.25">
      <c r="A50" s="2">
        <v>621</v>
      </c>
      <c r="B50" s="8" t="s">
        <v>8</v>
      </c>
      <c r="C50" s="7" t="s">
        <v>37</v>
      </c>
      <c r="D50" s="3">
        <v>0</v>
      </c>
      <c r="H50" s="7"/>
    </row>
    <row r="51" spans="1:9" ht="6.75" customHeight="1" x14ac:dyDescent="0.25">
      <c r="B51" s="8"/>
      <c r="C51" s="7"/>
      <c r="D51" s="6"/>
      <c r="H51" s="7"/>
    </row>
    <row r="52" spans="1:9" x14ac:dyDescent="0.25">
      <c r="B52" s="8"/>
      <c r="C52" s="9" t="s">
        <v>38</v>
      </c>
      <c r="D52" s="3">
        <f>SUM(D39:D50)</f>
        <v>0</v>
      </c>
      <c r="H52" s="7"/>
    </row>
    <row r="53" spans="1:9" x14ac:dyDescent="0.25">
      <c r="B53" s="8"/>
      <c r="C53" s="9"/>
      <c r="H53" s="7"/>
    </row>
    <row r="54" spans="1:9" x14ac:dyDescent="0.25">
      <c r="B54" s="5"/>
      <c r="C54" s="5"/>
      <c r="H54" s="5"/>
    </row>
    <row r="55" spans="1:9" x14ac:dyDescent="0.25">
      <c r="A55" s="9" t="s">
        <v>39</v>
      </c>
      <c r="B55" s="8"/>
      <c r="H55" s="9"/>
      <c r="I55" s="9"/>
    </row>
    <row r="56" spans="1:9" x14ac:dyDescent="0.25">
      <c r="A56" s="2">
        <v>620</v>
      </c>
      <c r="B56" s="8" t="s">
        <v>6</v>
      </c>
      <c r="C56" s="7" t="s">
        <v>40</v>
      </c>
      <c r="D56" s="3">
        <v>0</v>
      </c>
      <c r="H56" s="7"/>
    </row>
    <row r="57" spans="1:9" x14ac:dyDescent="0.25">
      <c r="A57" s="2">
        <v>620</v>
      </c>
      <c r="B57" s="8" t="s">
        <v>8</v>
      </c>
      <c r="C57" s="7" t="s">
        <v>41</v>
      </c>
      <c r="D57" s="3">
        <v>0</v>
      </c>
      <c r="H57" s="7"/>
    </row>
    <row r="58" spans="1:9" x14ac:dyDescent="0.25">
      <c r="A58" s="2">
        <v>620</v>
      </c>
      <c r="B58" s="8" t="s">
        <v>10</v>
      </c>
      <c r="C58" s="7" t="s">
        <v>42</v>
      </c>
      <c r="D58" s="3">
        <v>0</v>
      </c>
      <c r="H58" s="7"/>
    </row>
    <row r="59" spans="1:9" ht="6.75" customHeight="1" x14ac:dyDescent="0.25">
      <c r="B59" s="8"/>
      <c r="C59" s="7"/>
      <c r="D59" s="6"/>
      <c r="H59" s="7"/>
    </row>
    <row r="60" spans="1:9" x14ac:dyDescent="0.25">
      <c r="B60" s="8"/>
      <c r="C60" s="9" t="s">
        <v>43</v>
      </c>
      <c r="D60" s="3">
        <f>SUM(D56:D58)</f>
        <v>0</v>
      </c>
      <c r="H60" s="7"/>
    </row>
    <row r="61" spans="1:9" x14ac:dyDescent="0.25">
      <c r="B61" s="5"/>
      <c r="C61" s="5"/>
      <c r="H61" s="5"/>
    </row>
    <row r="62" spans="1:9" x14ac:dyDescent="0.25">
      <c r="B62" s="8"/>
      <c r="C62" s="7"/>
      <c r="H62" s="7"/>
    </row>
    <row r="63" spans="1:9" x14ac:dyDescent="0.25">
      <c r="A63" s="9" t="s">
        <v>44</v>
      </c>
      <c r="B63" s="8"/>
      <c r="C63" s="7"/>
      <c r="H63" s="9"/>
      <c r="I63" s="9"/>
    </row>
    <row r="64" spans="1:9" x14ac:dyDescent="0.25">
      <c r="A64" s="2">
        <v>614</v>
      </c>
      <c r="B64" s="10" t="s">
        <v>6</v>
      </c>
      <c r="C64" s="7" t="s">
        <v>45</v>
      </c>
      <c r="D64" s="3">
        <v>5000</v>
      </c>
      <c r="H64" s="7"/>
    </row>
    <row r="65" spans="1:8" x14ac:dyDescent="0.25">
      <c r="A65" s="2">
        <v>627</v>
      </c>
      <c r="B65" s="8" t="s">
        <v>6</v>
      </c>
      <c r="C65" s="7" t="s">
        <v>46</v>
      </c>
      <c r="D65" s="3">
        <v>2500</v>
      </c>
      <c r="H65" s="7"/>
    </row>
    <row r="66" spans="1:8" x14ac:dyDescent="0.25">
      <c r="A66" s="2">
        <v>628</v>
      </c>
      <c r="B66" s="8" t="s">
        <v>6</v>
      </c>
      <c r="C66" s="7" t="s">
        <v>47</v>
      </c>
      <c r="D66" s="3">
        <v>2500</v>
      </c>
      <c r="H66" s="7"/>
    </row>
    <row r="67" spans="1:8" x14ac:dyDescent="0.25">
      <c r="A67" s="2">
        <v>634</v>
      </c>
      <c r="B67" s="8" t="s">
        <v>6</v>
      </c>
      <c r="C67" s="7" t="s">
        <v>48</v>
      </c>
      <c r="D67" s="3">
        <v>7000</v>
      </c>
      <c r="H67" s="7"/>
    </row>
    <row r="68" spans="1:8" x14ac:dyDescent="0.25">
      <c r="A68" s="2">
        <v>630</v>
      </c>
      <c r="B68" s="8" t="s">
        <v>6</v>
      </c>
      <c r="C68" s="7" t="s">
        <v>49</v>
      </c>
      <c r="D68" s="3">
        <v>0</v>
      </c>
      <c r="H68" s="7"/>
    </row>
    <row r="69" spans="1:8" x14ac:dyDescent="0.25">
      <c r="A69" s="2">
        <v>670</v>
      </c>
      <c r="B69" s="8" t="s">
        <v>6</v>
      </c>
      <c r="C69" s="7" t="s">
        <v>50</v>
      </c>
      <c r="D69" s="3">
        <v>0</v>
      </c>
      <c r="H69" s="7"/>
    </row>
    <row r="70" spans="1:8" x14ac:dyDescent="0.25">
      <c r="A70" s="2">
        <v>643</v>
      </c>
      <c r="B70" s="8" t="s">
        <v>6</v>
      </c>
      <c r="C70" s="7" t="s">
        <v>51</v>
      </c>
      <c r="D70" s="3">
        <v>0</v>
      </c>
      <c r="H70" s="7"/>
    </row>
    <row r="71" spans="1:8" x14ac:dyDescent="0.25">
      <c r="A71" s="2">
        <v>645</v>
      </c>
      <c r="B71" s="8" t="s">
        <v>6</v>
      </c>
      <c r="C71" s="7" t="s">
        <v>52</v>
      </c>
      <c r="D71" s="3">
        <v>7500</v>
      </c>
      <c r="H71" s="7"/>
    </row>
    <row r="72" spans="1:8" x14ac:dyDescent="0.25">
      <c r="A72" s="2">
        <v>647</v>
      </c>
      <c r="B72" s="8" t="s">
        <v>6</v>
      </c>
      <c r="C72" s="7" t="s">
        <v>53</v>
      </c>
      <c r="D72" s="3">
        <v>5000</v>
      </c>
      <c r="H72" s="7"/>
    </row>
    <row r="73" spans="1:8" x14ac:dyDescent="0.25">
      <c r="A73" s="2">
        <v>673</v>
      </c>
      <c r="B73" s="8" t="s">
        <v>6</v>
      </c>
      <c r="C73" s="7" t="s">
        <v>54</v>
      </c>
      <c r="D73" s="3">
        <v>7000</v>
      </c>
      <c r="H73" s="7"/>
    </row>
    <row r="74" spans="1:8" x14ac:dyDescent="0.25">
      <c r="A74" s="2">
        <v>673</v>
      </c>
      <c r="B74" s="8" t="s">
        <v>8</v>
      </c>
      <c r="C74" s="7" t="s">
        <v>55</v>
      </c>
      <c r="D74" s="3">
        <v>7000</v>
      </c>
      <c r="H74" s="7"/>
    </row>
    <row r="75" spans="1:8" x14ac:dyDescent="0.25">
      <c r="A75" s="2">
        <v>690</v>
      </c>
      <c r="B75" s="8" t="s">
        <v>6</v>
      </c>
      <c r="C75" s="7" t="s">
        <v>56</v>
      </c>
      <c r="D75" s="3">
        <v>9000</v>
      </c>
      <c r="H75" s="7"/>
    </row>
    <row r="76" spans="1:8" x14ac:dyDescent="0.25">
      <c r="A76" s="2">
        <v>692</v>
      </c>
      <c r="B76" s="8" t="s">
        <v>6</v>
      </c>
      <c r="C76" s="7" t="s">
        <v>57</v>
      </c>
      <c r="D76" s="3">
        <v>1000</v>
      </c>
      <c r="H76" s="7"/>
    </row>
    <row r="77" spans="1:8" x14ac:dyDescent="0.25">
      <c r="A77" s="2">
        <v>692</v>
      </c>
      <c r="B77" s="8" t="s">
        <v>8</v>
      </c>
      <c r="C77" s="7" t="s">
        <v>105</v>
      </c>
      <c r="D77" s="3">
        <v>0</v>
      </c>
      <c r="H77" s="7"/>
    </row>
    <row r="78" spans="1:8" x14ac:dyDescent="0.25">
      <c r="A78" s="2">
        <v>693</v>
      </c>
      <c r="B78" s="8" t="s">
        <v>6</v>
      </c>
      <c r="C78" s="7" t="s">
        <v>58</v>
      </c>
      <c r="D78" s="3">
        <v>0</v>
      </c>
      <c r="H78" s="7"/>
    </row>
    <row r="79" spans="1:8" x14ac:dyDescent="0.25">
      <c r="A79" s="2">
        <v>649</v>
      </c>
      <c r="B79" s="8" t="s">
        <v>6</v>
      </c>
      <c r="C79" s="7" t="s">
        <v>59</v>
      </c>
      <c r="D79" s="3">
        <v>8000</v>
      </c>
      <c r="H79" s="7"/>
    </row>
    <row r="80" spans="1:8" x14ac:dyDescent="0.25">
      <c r="A80" s="2">
        <v>645</v>
      </c>
      <c r="B80" s="8" t="s">
        <v>6</v>
      </c>
      <c r="C80" s="7" t="s">
        <v>60</v>
      </c>
      <c r="D80" s="3">
        <v>2500</v>
      </c>
      <c r="H80" s="7"/>
    </row>
    <row r="81" spans="1:9" x14ac:dyDescent="0.25">
      <c r="A81" s="2">
        <v>698</v>
      </c>
      <c r="B81" s="8" t="s">
        <v>6</v>
      </c>
      <c r="C81" s="7" t="s">
        <v>61</v>
      </c>
      <c r="D81" s="3">
        <v>10000</v>
      </c>
      <c r="H81" s="7"/>
    </row>
    <row r="82" spans="1:9" x14ac:dyDescent="0.25">
      <c r="A82" s="2">
        <v>699</v>
      </c>
      <c r="B82" s="8" t="s">
        <v>6</v>
      </c>
      <c r="C82" s="7" t="s">
        <v>62</v>
      </c>
      <c r="D82" s="3">
        <v>10000</v>
      </c>
      <c r="H82" s="7"/>
    </row>
    <row r="83" spans="1:9" x14ac:dyDescent="0.25">
      <c r="A83" s="2">
        <v>655</v>
      </c>
      <c r="B83" s="8" t="s">
        <v>6</v>
      </c>
      <c r="C83" s="7" t="s">
        <v>63</v>
      </c>
      <c r="D83" s="3">
        <v>0</v>
      </c>
      <c r="H83" s="7"/>
    </row>
    <row r="84" spans="1:9" ht="6.75" customHeight="1" x14ac:dyDescent="0.25">
      <c r="B84" s="8"/>
      <c r="C84" s="7"/>
      <c r="D84" s="6"/>
      <c r="H84" s="7"/>
    </row>
    <row r="85" spans="1:9" x14ac:dyDescent="0.25">
      <c r="B85" s="8"/>
      <c r="C85" s="9" t="s">
        <v>64</v>
      </c>
      <c r="D85" s="3">
        <f>SUM(D64:D83)</f>
        <v>84000</v>
      </c>
      <c r="H85" s="7"/>
    </row>
    <row r="86" spans="1:9" x14ac:dyDescent="0.25">
      <c r="B86" s="5"/>
      <c r="C86" s="5"/>
      <c r="H86" s="5"/>
    </row>
    <row r="87" spans="1:9" x14ac:dyDescent="0.25">
      <c r="B87" s="8"/>
      <c r="C87" s="7"/>
      <c r="H87" s="7"/>
    </row>
    <row r="88" spans="1:9" x14ac:dyDescent="0.25">
      <c r="A88" s="9" t="s">
        <v>65</v>
      </c>
      <c r="B88" s="8"/>
      <c r="H88" s="9"/>
      <c r="I88" s="9"/>
    </row>
    <row r="89" spans="1:9" x14ac:dyDescent="0.25">
      <c r="A89" s="2">
        <v>628</v>
      </c>
      <c r="B89" s="8" t="s">
        <v>6</v>
      </c>
      <c r="C89" s="7" t="s">
        <v>66</v>
      </c>
      <c r="D89" s="3">
        <v>50000</v>
      </c>
      <c r="H89" s="7"/>
    </row>
    <row r="90" spans="1:9" x14ac:dyDescent="0.25">
      <c r="A90" s="2">
        <v>628</v>
      </c>
      <c r="B90" s="8" t="s">
        <v>8</v>
      </c>
      <c r="C90" s="7" t="s">
        <v>67</v>
      </c>
      <c r="D90" s="3">
        <v>0</v>
      </c>
      <c r="H90" s="7"/>
    </row>
    <row r="91" spans="1:9" x14ac:dyDescent="0.25">
      <c r="A91" s="2">
        <v>613</v>
      </c>
      <c r="B91" s="8" t="s">
        <v>6</v>
      </c>
      <c r="C91" s="11" t="s">
        <v>18</v>
      </c>
      <c r="D91" s="3">
        <v>25000</v>
      </c>
      <c r="H91" s="11"/>
    </row>
    <row r="92" spans="1:9" x14ac:dyDescent="0.25">
      <c r="A92" s="2">
        <v>613</v>
      </c>
      <c r="B92" s="8" t="s">
        <v>8</v>
      </c>
      <c r="C92" s="7" t="s">
        <v>68</v>
      </c>
      <c r="D92" s="3">
        <v>0</v>
      </c>
      <c r="H92" s="7"/>
    </row>
    <row r="93" spans="1:9" ht="6.75" customHeight="1" x14ac:dyDescent="0.25">
      <c r="A93" s="7"/>
      <c r="B93" s="8"/>
      <c r="C93" s="7"/>
      <c r="D93" s="6"/>
    </row>
    <row r="94" spans="1:9" x14ac:dyDescent="0.25">
      <c r="A94" s="7"/>
      <c r="B94" s="8"/>
      <c r="C94" s="9" t="s">
        <v>69</v>
      </c>
      <c r="D94" s="3">
        <f>SUM(D89:D92)</f>
        <v>75000</v>
      </c>
    </row>
    <row r="95" spans="1:9" x14ac:dyDescent="0.25">
      <c r="A95" s="5"/>
      <c r="B95" s="5"/>
      <c r="C95" s="5"/>
      <c r="D95" s="6"/>
    </row>
    <row r="96" spans="1:9" x14ac:dyDescent="0.25">
      <c r="A96" s="5"/>
      <c r="B96" s="5"/>
      <c r="C96" s="4" t="s">
        <v>70</v>
      </c>
      <c r="D96" s="3">
        <f>D35+D52+D60+D85+D94</f>
        <v>159000</v>
      </c>
    </row>
    <row r="97" spans="1:4" x14ac:dyDescent="0.25">
      <c r="A97" s="5"/>
      <c r="B97" s="5"/>
      <c r="C97" s="4"/>
      <c r="D97" s="12"/>
    </row>
    <row r="98" spans="1:4" x14ac:dyDescent="0.25">
      <c r="A98" s="5"/>
      <c r="B98" s="5"/>
      <c r="C98" s="4" t="s">
        <v>71</v>
      </c>
      <c r="D98" s="13">
        <f>D26-D96</f>
        <v>-159000</v>
      </c>
    </row>
    <row r="99" spans="1:4" x14ac:dyDescent="0.25">
      <c r="A99" s="5"/>
      <c r="B99" s="5"/>
      <c r="C99" s="5"/>
    </row>
  </sheetData>
  <pageMargins left="0.7" right="0.7" top="0.75" bottom="0.75" header="0.3" footer="0.3"/>
  <pageSetup orientation="portrait" r:id="rId1"/>
</worksheet>
</file>

<file path=customUI/_rels/customUI.xml.rels><?xml version="1.0" encoding="UTF-8" standalone="yes"?>
<Relationships xmlns="http://schemas.openxmlformats.org/package/2006/relationships"><Relationship Id="ball" Type="http://schemas.openxmlformats.org/officeDocument/2006/relationships/image" Target="images/ball.png"/></Relationships>
</file>

<file path=customUI/customUI.xml><?xml version="1.0" encoding="utf-8"?>
<customUI xmlns="http://schemas.microsoft.com/office/2006/01/customui">
  <ribbon>
    <tabs>
      <tab idMso="TabHome">
        <group id="customGroup1" label="Profit and Loss" insertAfterMso="GroupEditingExcel">
          <button id="customButton1" label="Run Proforma" size="large" onAction="Macro1" image="ball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Stadiums</vt:lpstr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Dustin</dc:creator>
  <cp:lastModifiedBy>Dustin</cp:lastModifiedBy>
  <dcterms:created xsi:type="dcterms:W3CDTF">2012-03-08T16:02:21Z</dcterms:created>
  <dcterms:modified xsi:type="dcterms:W3CDTF">2012-04-11T06:33:59Z</dcterms:modified>
</cp:coreProperties>
</file>